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3er Trimestre\Formatos\"/>
    </mc:Choice>
  </mc:AlternateContent>
  <bookViews>
    <workbookView xWindow="0" yWindow="0" windowWidth="28800" windowHeight="130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7" l="1"/>
  <c r="C18" i="7"/>
  <c r="D18" i="7"/>
  <c r="E18" i="7"/>
  <c r="F18" i="7"/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E79" i="2"/>
  <c r="F57" i="2"/>
  <c r="E57" i="2"/>
  <c r="F9" i="2"/>
  <c r="F47" i="2" s="1"/>
  <c r="F59" i="2" s="1"/>
  <c r="E9" i="2"/>
  <c r="E47" i="2" s="1"/>
  <c r="E59" i="2" s="1"/>
  <c r="C60" i="2"/>
  <c r="B60" i="2"/>
  <c r="E29" i="8" l="1"/>
  <c r="C9" i="7"/>
  <c r="G28" i="7"/>
  <c r="E81" i="2"/>
  <c r="F81" i="2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G43" i="9"/>
  <c r="G77" i="9" s="1"/>
  <c r="B29" i="8"/>
  <c r="D29" i="8"/>
  <c r="C29" i="8"/>
  <c r="G29" i="8"/>
  <c r="G123" i="7"/>
  <c r="B84" i="7"/>
  <c r="C84" i="7"/>
  <c r="C159" i="7" s="1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8" i="5" s="1"/>
  <c r="B21" i="5" s="1"/>
  <c r="B23" i="5" s="1"/>
  <c r="B25" i="5" s="1"/>
  <c r="B33" i="5" s="1"/>
  <c r="D44" i="5"/>
  <c r="D8" i="5" s="1"/>
  <c r="C57" i="5"/>
  <c r="C59" i="5" s="1"/>
  <c r="D57" i="5"/>
  <c r="D59" i="5" s="1"/>
  <c r="B72" i="5"/>
  <c r="B74" i="5" s="1"/>
  <c r="C44" i="5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E77" i="9" l="1"/>
  <c r="G9" i="7"/>
  <c r="B77" i="9"/>
  <c r="F77" i="9"/>
  <c r="D159" i="7"/>
  <c r="G84" i="7"/>
  <c r="G42" i="6"/>
  <c r="G70" i="6"/>
  <c r="G159" i="7" l="1"/>
  <c r="C9" i="2"/>
  <c r="B9" i="2"/>
  <c r="B47" i="2" s="1"/>
  <c r="C47" i="2" l="1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<sst xmlns="http://schemas.openxmlformats.org/spreadsheetml/2006/main" count="1025" uniqueCount="604">
  <si>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</si>
  <si>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</si>
  <si>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</si>
  <si>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</si>
  <si>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</si>
  <si>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</si>
  <si>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</si>
  <si>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</si>
  <si>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</si>
  <si>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</si>
  <si>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</si>
  <si>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</si>
  <si>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</si>
  <si>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</si>
  <si>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</si>
  <si>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</si>
  <si>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</si>
  <si>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</si>
  <si>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</si>
  <si>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</si>
  <si>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</si>
  <si>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</si>
  <si>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</si>
  <si>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</si>
  <si>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</si>
  <si>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</si>
  <si>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</si>
  <si>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</si>
  <si>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</si>
  <si>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</si>
  <si>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</si>
  <si>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</si>
  <si>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</si>
  <si>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</si>
  <si>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</si>
  <si>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</si>
  <si>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</si>
  <si>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</si>
  <si>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</si>
  <si>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</si>
  <si>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</si>
  <si>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</si>
  <si>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</si>
  <si>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</si>
  <si>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</si>
  <si>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</si>
  <si>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</si>
  <si>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</si>
  <si>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</si>
  <si>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</si>
  <si>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</si>
  <si>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</si>
  <si>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</si>
  <si>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</si>
  <si>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</si>
  <si>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</si>
  <si>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</si>
  <si>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</si>
  <si>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</si>
  <si>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</si>
  <si>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</si>
  <si>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</si>
  <si>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</si>
  <si>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</si>
  <si>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</si>
  <si>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</si>
  <si>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</si>
  <si>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</si>
  <si>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</si>
  <si>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</si>
  <si>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</si>
  <si>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</si>
  <si>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</si>
  <si>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</si>
  <si>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</si>
  <si>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</si>
  <si>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</si>
  <si>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</si>
  <si>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</si>
  <si>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</si>
  <si>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</si>
  <si>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</si>
  <si>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</si>
  <si>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</si>
  <si>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</si>
  <si>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</si>
  <si>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</si>
  <si>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</si>
  <si>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</si>
  <si>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</si>
  <si>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</si>
  <si>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</si>
  <si>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</si>
  <si>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</si>
  <si>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</si>
  <si>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</si>
  <si>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</si>
  <si>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</si>
  <si>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</si>
  <si>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</si>
  <si>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</si>
  <si>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</si>
  <si>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</si>
  <si>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</si>
  <si>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</si>
  <si>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</si>
  <si>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</si>
  <si>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</si>
  <si>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</si>
  <si>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</si>
  <si>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</si>
  <si>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</si>
  <si>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</si>
  <si>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</si>
  <si>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</si>
  <si>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</si>
  <si>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</si>
  <si>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</si>
  <si>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</si>
  <si>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</si>
  <si>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</si>
  <si>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</si>
  <si>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</si>
  <si>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</si>
  <si>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</si>
  <si>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</si>
  <si>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</si>
  <si>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</si>
  <si>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</si>
  <si>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</si>
  <si>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</si>
  <si>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</si>
  <si>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</si>
  <si>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</si>
  <si>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</si>
  <si>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</si>
  <si>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</si>
  <si>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</si>
  <si>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</si>
  <si>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</si>
  <si>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</si>
  <si>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</si>
  <si>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</si>
  <si>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</si>
  <si>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</si>
  <si>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</si>
  <si>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</si>
  <si>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</si>
  <si>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</si>
  <si>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</si>
  <si>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</si>
  <si>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</si>
  <si>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</si>
  <si>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</si>
  <si>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</si>
  <si>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</si>
  <si>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</si>
  <si>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</si>
  <si>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</si>
  <si>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</si>
  <si>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</si>
  <si>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</si>
  <si>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</si>
  <si>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</si>
  <si>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</si>
  <si>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</si>
  <si>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</si>
  <si>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</si>
  <si>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</si>
  <si>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</si>
  <si>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</si>
  <si>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</si>
  <si>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</si>
  <si>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</si>
  <si>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</si>
  <si>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</si>
  <si>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</si>
  <si>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</si>
  <si>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</si>
  <si>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</si>
  <si>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</si>
  <si>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</si>
  <si>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</si>
  <si>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</si>
  <si>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</si>
  <si>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</si>
  <si>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</si>
  <si>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</si>
  <si>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</si>
  <si>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</si>
  <si>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</si>
  <si>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</si>
  <si>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</si>
  <si>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</si>
  <si>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</si>
  <si>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</si>
  <si>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</si>
  <si>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</si>
  <si>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</si>
  <si>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</si>
  <si>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</si>
  <si>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</si>
  <si>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</si>
  <si>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</si>
  <si>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</si>
  <si>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</si>
  <si>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</si>
  <si>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</si>
  <si>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</si>
  <si>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</si>
  <si>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</si>
  <si>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</si>
  <si>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</si>
  <si>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</si>
  <si>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</si>
  <si>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</si>
  <si>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</si>
  <si>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</si>
  <si>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</si>
  <si>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</si>
  <si>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</si>
  <si>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</si>
  <si>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</si>
  <si>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</si>
  <si>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</si>
  <si>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</si>
  <si>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</si>
  <si>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</si>
  <si>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</si>
  <si>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</si>
  <si>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</si>
  <si>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</si>
  <si>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</si>
  <si>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</si>
  <si>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</si>
  <si>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</si>
  <si>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</si>
  <si>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</si>
  <si>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</si>
  <si>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</si>
  <si>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</si>
  <si>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</si>
  <si>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</si>
  <si>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</si>
  <si>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</si>
  <si>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</si>
  <si>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</si>
  <si>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</si>
  <si>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</si>
  <si>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</si>
  <si>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</si>
  <si>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</si>
  <si>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</si>
  <si>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</si>
  <si>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</si>
  <si>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</si>
  <si>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</si>
  <si>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</si>
  <si>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</si>
  <si>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</si>
  <si>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</si>
  <si>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</si>
  <si>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</si>
  <si>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</si>
  <si>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</si>
  <si>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</si>
  <si>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</si>
  <si>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</si>
  <si>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</si>
  <si>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</si>
  <si>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</si>
  <si>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</si>
  <si>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</si>
  <si>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</si>
  <si>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</si>
  <si>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</si>
  <si>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</si>
  <si>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</si>
  <si>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</si>
  <si>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</si>
  <si>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</si>
  <si>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</si>
  <si>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</si>
  <si>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</si>
  <si>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</si>
  <si>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</si>
  <si>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</si>
  <si>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</si>
  <si>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</si>
  <si>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</si>
  <si>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</si>
  <si>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</si>
  <si>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</si>
  <si>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</si>
  <si>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</si>
  <si>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</si>
  <si>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</si>
  <si>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</si>
  <si>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</si>
  <si>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</si>
  <si>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</si>
  <si>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</si>
  <si>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</si>
  <si>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</si>
  <si>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</si>
  <si>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</si>
  <si>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</si>
  <si>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</si>
  <si>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</si>
  <si>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</si>
  <si>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</si>
  <si>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</si>
  <si>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</si>
  <si>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</si>
  <si>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</si>
  <si>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</si>
  <si>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</si>
  <si>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</si>
  <si>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</si>
  <si>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</si>
  <si>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</si>
  <si>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</si>
  <si>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</si>
  <si>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</si>
  <si>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</si>
  <si>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</si>
  <si>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</si>
  <si>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</si>
  <si>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</si>
  <si>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</si>
  <si>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</si>
  <si>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</si>
  <si>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</si>
  <si>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</si>
  <si>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</si>
  <si>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</si>
  <si>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</si>
  <si>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</si>
  <si>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</si>
  <si>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</si>
  <si>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</si>
  <si>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</si>
  <si>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</si>
  <si>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</si>
  <si>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</si>
  <si>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</si>
  <si>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</si>
  <si>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</si>
  <si>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</si>
  <si>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</si>
  <si>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</si>
  <si>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</si>
  <si>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</si>
  <si>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</si>
  <si>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</si>
  <si>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</si>
  <si>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</si>
  <si>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</si>
  <si>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</si>
  <si>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</si>
  <si>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</si>
  <si>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</si>
  <si>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</si>
  <si>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</si>
  <si>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</si>
  <si>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</si>
  <si>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</si>
  <si>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</si>
  <si>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</si>
  <si>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</si>
  <si>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</si>
  <si>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</si>
  <si>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</si>
  <si>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</si>
  <si>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</si>
  <si>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</si>
  <si>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</si>
  <si>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</si>
  <si>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</si>
  <si>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</si>
  <si>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</si>
  <si>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</si>
  <si>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</si>
  <si>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</si>
  <si>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</si>
  <si>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</si>
  <si>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</si>
  <si>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</si>
  <si>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</si>
  <si>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</si>
  <si>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</si>
  <si>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</si>
  <si>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</si>
  <si>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</si>
  <si>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</si>
  <si>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</si>
  <si>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</si>
  <si>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</si>
  <si>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</si>
  <si>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</si>
  <si>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</si>
  <si>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</si>
  <si>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</si>
  <si>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</si>
  <si>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</si>
  <si>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</si>
  <si>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</si>
  <si>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</si>
  <si>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</si>
  <si>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</si>
  <si>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</si>
  <si>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</si>
  <si>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</si>
  <si>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</si>
  <si>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</si>
  <si>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</si>
  <si>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</si>
  <si>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</si>
  <si>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</si>
  <si>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</si>
  <si>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</si>
  <si>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</si>
  <si>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</si>
  <si>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</si>
  <si>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</si>
  <si>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</si>
  <si>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</si>
  <si>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</si>
  <si>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</si>
  <si>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</si>
  <si>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</si>
  <si>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</si>
  <si>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</si>
  <si>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</si>
  <si>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</si>
  <si>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</si>
  <si>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</si>
  <si>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</si>
  <si>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</si>
  <si>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</si>
  <si>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</si>
  <si>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</si>
  <si>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</si>
  <si>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</si>
  <si>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</si>
  <si>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</si>
  <si>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</si>
  <si>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</si>
  <si>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</si>
  <si>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</si>
  <si>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</si>
  <si>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</si>
  <si>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</si>
  <si>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</si>
  <si>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</si>
  <si>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</si>
  <si>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</si>
  <si>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</si>
  <si>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</si>
  <si>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</si>
  <si>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</si>
  <si>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</si>
  <si>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</si>
  <si>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</si>
  <si>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</si>
  <si>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</si>
  <si>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</si>
  <si>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</si>
  <si>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</si>
  <si>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</si>
  <si>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</si>
  <si>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</si>
  <si>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</si>
  <si>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</si>
  <si>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</si>
  <si>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</si>
  <si>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</si>
  <si>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</si>
  <si>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</si>
  <si>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</si>
  <si>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</si>
  <si>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</si>
  <si>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</si>
  <si>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</si>
  <si>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</si>
  <si>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</si>
  <si>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</si>
  <si>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</si>
  <si>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</si>
  <si>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</si>
  <si>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</si>
  <si>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</si>
  <si>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</si>
  <si>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</si>
  <si>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</si>
  <si>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</si>
  <si>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</si>
  <si>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</si>
  <si>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</si>
  <si>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</si>
  <si>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</si>
  <si>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</si>
  <si>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</si>
  <si>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</si>
  <si>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</si>
  <si>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</si>
  <si>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</si>
  <si>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</si>
  <si>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</si>
  <si>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</si>
  <si>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</si>
  <si>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</si>
  <si>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</si>
  <si>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</si>
  <si>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</si>
  <si>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</si>
  <si>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</si>
  <si>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</si>
  <si>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</si>
  <si>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</si>
  <si>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</si>
  <si>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</si>
  <si>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</si>
  <si>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</si>
  <si>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</si>
  <si>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</si>
  <si>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</si>
  <si>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</si>
  <si>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</si>
  <si>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</si>
  <si>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</si>
  <si>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</si>
  <si>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</si>
  <si>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</si>
  <si>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</si>
  <si>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</si>
  <si>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</si>
  <si>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</si>
  <si>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</si>
  <si>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</si>
  <si>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</si>
  <si>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</si>
  <si>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</si>
  <si>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</si>
  <si>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</si>
  <si>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</si>
  <si>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</si>
  <si>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</si>
  <si>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</si>
  <si>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</si>
  <si>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</si>
  <si>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</si>
  <si>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</si>
  <si>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</si>
  <si>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</si>
  <si>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</si>
  <si>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</si>
  <si>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</si>
  <si>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</si>
  <si>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</si>
  <si>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</si>
  <si>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</si>
  <si>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</si>
  <si>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</si>
  <si>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</si>
  <si>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</si>
  <si>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</si>
  <si>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</si>
  <si>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</si>
  <si>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</si>
  <si>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</si>
  <si>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</si>
  <si>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</si>
  <si>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</si>
  <si>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</si>
  <si>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</si>
  <si>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</si>
  <si>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</si>
  <si>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</si>
  <si>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</si>
  <si>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</si>
  <si>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</si>
  <si>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</si>
  <si>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</si>
  <si>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</si>
  <si>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</si>
  <si>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</si>
  <si>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</si>
  <si>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</si>
  <si>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</si>
  <si>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</si>
  <si>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</si>
  <si>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</si>
  <si>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</si>
  <si>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</si>
  <si>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</si>
  <si>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</si>
  <si>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</si>
  <si>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</si>
  <si>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</si>
  <si>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para el Desarrollo Integral de la Familia del Municipio de Huanímaro, Gto.</t>
  </si>
  <si>
    <t>al 31 de Diciembre de 2023 y al 30 de Septiembre de 2024</t>
  </si>
  <si>
    <t>del 01 de Enero al 30 de Septiembre de 2024</t>
  </si>
  <si>
    <t>31120M14D010000 DIRECCION GENERAL SMDIF HUANIMARO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</si>
</sst>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168" fontId="1" fillId="0" borderId="0" applyFont="0" applyFill="0" applyBorder="0" applyAlignment="0" applyProtection="0"/>
  </cellStyleXfs>
  <cellXfs count="21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2" fontId="1" fillId="0" borderId="14" xfId="5" applyNumberFormat="1" applyFont="1" applyFill="1" applyBorder="1" applyAlignment="1" applyProtection="1">
      <alignment horizontal="right" vertical="center"/>
      <protection locked="0"/>
    </xf>
    <xf numFmtId="2" fontId="0" fillId="0" borderId="14" xfId="5" applyNumberFormat="1" applyFont="1" applyFill="1" applyBorder="1" applyAlignment="1" applyProtection="1">
      <alignment horizontal="right" vertical="center"/>
      <protection locked="0"/>
    </xf>
    <xf numFmtId="2" fontId="2" fillId="0" borderId="14" xfId="5" applyNumberFormat="1" applyFont="1" applyFill="1" applyBorder="1" applyAlignment="1" applyProtection="1">
      <alignment horizontal="right" vertical="center"/>
      <protection locked="0"/>
    </xf>
    <xf numFmtId="2" fontId="1" fillId="0" borderId="14" xfId="5" applyNumberFormat="1" applyFont="1" applyFill="1" applyBorder="1" applyProtection="1">
      <protection locked="0"/>
    </xf>
    <xf numFmtId="2" fontId="0" fillId="0" borderId="14" xfId="5" applyNumberFormat="1" applyFont="1" applyFill="1" applyBorder="1" applyProtection="1">
      <protection locked="0"/>
    </xf>
    <xf numFmtId="2" fontId="1" fillId="0" borderId="14" xfId="5" applyNumberFormat="1" applyFont="1" applyFill="1" applyBorder="1" applyAlignment="1" applyProtection="1">
      <alignment vertical="center"/>
      <protection locked="0"/>
    </xf>
    <xf numFmtId="2" fontId="0" fillId="0" borderId="14" xfId="5" applyNumberFormat="1" applyFont="1" applyFill="1" applyBorder="1" applyAlignment="1" applyProtection="1">
      <alignment vertical="center"/>
      <protection locked="0"/>
    </xf>
    <xf numFmtId="2" fontId="1" fillId="0" borderId="8" xfId="5" applyNumberFormat="1" applyFont="1" applyFill="1" applyBorder="1" applyAlignment="1" applyProtection="1">
      <alignment vertical="center"/>
      <protection locked="0"/>
    </xf>
    <xf numFmtId="2" fontId="1" fillId="3" borderId="14" xfId="5" applyNumberFormat="1" applyFont="1" applyFill="1" applyBorder="1" applyAlignment="1" applyProtection="1">
      <alignment vertical="center"/>
      <protection locked="0"/>
    </xf>
    <xf numFmtId="2" fontId="0" fillId="3" borderId="14" xfId="5" applyNumberFormat="1" applyFont="1" applyFill="1" applyBorder="1" applyAlignment="1" applyProtection="1">
      <alignment vertical="center"/>
      <protection locked="0"/>
    </xf>
    <xf numFmtId="2" fontId="0" fillId="0" borderId="8" xfId="5" applyNumberFormat="1" applyFont="1" applyFill="1" applyBorder="1" applyAlignment="1" applyProtection="1">
      <alignment vertical="center"/>
      <protection locked="0"/>
    </xf>
    <xf numFmtId="2" fontId="1" fillId="0" borderId="8" xfId="5" applyNumberFormat="1" applyFont="1" applyFill="1" applyBorder="1" applyAlignment="1" applyProtection="1">
      <alignment horizontal="right"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2" fontId="0" fillId="0" borderId="8" xfId="5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1" fillId="0" borderId="14" xfId="8" applyNumberFormat="1" applyFont="1" applyFill="1" applyBorder="1" applyAlignment="1" applyProtection="1">
      <alignment horizontal="right" vertical="center"/>
      <protection locked="0"/>
    </xf>
  </cellXfs>
  <cellStyles count="9">
    <cellStyle name="Millares" xfId="1" builtinId="3"/>
    <cellStyle name="Millares 2" xfId="5"/>
    <cellStyle name="Millares 3" xfId="8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topLeftCell="A31" zoomScale="75" zoomScaleNormal="75" workbookViewId="0">
      <selection activeCell="F79" sqref="F79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74" t="s">
        <v>0</v>
      </c>
      <c r="B1" s="175"/>
      <c r="C1" s="175"/>
      <c r="D1" s="175"/>
      <c r="E1" s="175"/>
      <c r="F1" s="176"/>
    </row>
    <row r="2" spans="1:6" ht="15" customHeight="1" x14ac:dyDescent="0.25">
      <c r="A2" s="177" t="s">
        <v>600</v>
      </c>
      <c r="B2" s="178"/>
      <c r="C2" s="178"/>
      <c r="D2" s="178"/>
      <c r="E2" s="178"/>
      <c r="F2" s="179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80" t="s">
        <v>601</v>
      </c>
      <c r="B4" s="181"/>
      <c r="C4" s="181"/>
      <c r="D4" s="181"/>
      <c r="E4" s="181"/>
      <c r="F4" s="182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536647.17000000004</v>
      </c>
      <c r="C9" s="47">
        <f>SUM(C10:C16)</f>
        <v>365927.17</v>
      </c>
      <c r="D9" s="46" t="s">
        <v>10</v>
      </c>
      <c r="E9" s="47">
        <f>SUM(E10:E18)</f>
        <v>469447.19</v>
      </c>
      <c r="F9" s="47">
        <f>SUM(F10:F18)</f>
        <v>508328.70999999996</v>
      </c>
    </row>
    <row r="10" spans="1:6" x14ac:dyDescent="0.25">
      <c r="A10" s="48" t="s">
        <v>11</v>
      </c>
      <c r="B10" s="160">
        <v>0</v>
      </c>
      <c r="C10" s="160">
        <v>0</v>
      </c>
      <c r="D10" s="48" t="s">
        <v>12</v>
      </c>
      <c r="E10" s="160">
        <v>-279048.15000000002</v>
      </c>
      <c r="F10" s="160">
        <v>-279048.15000000002</v>
      </c>
    </row>
    <row r="11" spans="1:6" x14ac:dyDescent="0.25">
      <c r="A11" s="48" t="s">
        <v>13</v>
      </c>
      <c r="B11" s="160">
        <v>536647.17000000004</v>
      </c>
      <c r="C11" s="160">
        <v>365927.17</v>
      </c>
      <c r="D11" s="48" t="s">
        <v>14</v>
      </c>
      <c r="E11" s="160">
        <v>36888.43</v>
      </c>
      <c r="F11" s="160">
        <v>36888.43</v>
      </c>
    </row>
    <row r="12" spans="1:6" x14ac:dyDescent="0.25">
      <c r="A12" s="48" t="s">
        <v>15</v>
      </c>
      <c r="B12" s="160">
        <v>0</v>
      </c>
      <c r="C12" s="160">
        <v>0</v>
      </c>
      <c r="D12" s="48" t="s">
        <v>16</v>
      </c>
      <c r="E12" s="160">
        <v>0</v>
      </c>
      <c r="F12" s="160">
        <v>0</v>
      </c>
    </row>
    <row r="13" spans="1:6" x14ac:dyDescent="0.25">
      <c r="A13" s="48" t="s">
        <v>17</v>
      </c>
      <c r="B13" s="160">
        <v>0</v>
      </c>
      <c r="C13" s="160">
        <v>0</v>
      </c>
      <c r="D13" s="48" t="s">
        <v>18</v>
      </c>
      <c r="E13" s="160">
        <v>0</v>
      </c>
      <c r="F13" s="160">
        <v>0</v>
      </c>
    </row>
    <row r="14" spans="1:6" x14ac:dyDescent="0.25">
      <c r="A14" s="48" t="s">
        <v>19</v>
      </c>
      <c r="B14" s="160">
        <v>0</v>
      </c>
      <c r="C14" s="160">
        <v>0</v>
      </c>
      <c r="D14" s="48" t="s">
        <v>20</v>
      </c>
      <c r="E14" s="160">
        <v>0</v>
      </c>
      <c r="F14" s="160">
        <v>0</v>
      </c>
    </row>
    <row r="15" spans="1:6" x14ac:dyDescent="0.25">
      <c r="A15" s="48" t="s">
        <v>21</v>
      </c>
      <c r="B15" s="160">
        <v>0</v>
      </c>
      <c r="C15" s="160">
        <v>0</v>
      </c>
      <c r="D15" s="48" t="s">
        <v>22</v>
      </c>
      <c r="E15" s="160">
        <v>0</v>
      </c>
      <c r="F15" s="160">
        <v>0</v>
      </c>
    </row>
    <row r="16" spans="1:6" x14ac:dyDescent="0.25">
      <c r="A16" s="48" t="s">
        <v>23</v>
      </c>
      <c r="B16" s="160">
        <v>0</v>
      </c>
      <c r="C16" s="160">
        <v>0</v>
      </c>
      <c r="D16" s="48" t="s">
        <v>24</v>
      </c>
      <c r="E16" s="160">
        <v>493801.09</v>
      </c>
      <c r="F16" s="160">
        <v>532682.61</v>
      </c>
    </row>
    <row r="17" spans="1:6" x14ac:dyDescent="0.25">
      <c r="A17" s="46" t="s">
        <v>25</v>
      </c>
      <c r="B17" s="161">
        <v>370102.70999999996</v>
      </c>
      <c r="C17" s="161">
        <v>388566.57999999996</v>
      </c>
      <c r="D17" s="48" t="s">
        <v>26</v>
      </c>
      <c r="E17" s="160">
        <v>0</v>
      </c>
      <c r="F17" s="160">
        <v>0</v>
      </c>
    </row>
    <row r="18" spans="1:6" x14ac:dyDescent="0.25">
      <c r="A18" s="48" t="s">
        <v>27</v>
      </c>
      <c r="B18" s="160">
        <v>-8887.5300000000007</v>
      </c>
      <c r="C18" s="160">
        <v>-8887.5300000000007</v>
      </c>
      <c r="D18" s="48" t="s">
        <v>28</v>
      </c>
      <c r="E18" s="160">
        <v>217805.82</v>
      </c>
      <c r="F18" s="160">
        <v>217805.82</v>
      </c>
    </row>
    <row r="19" spans="1:6" x14ac:dyDescent="0.25">
      <c r="A19" s="48" t="s">
        <v>29</v>
      </c>
      <c r="B19" s="160">
        <v>0</v>
      </c>
      <c r="C19" s="160">
        <v>0</v>
      </c>
      <c r="D19" s="46" t="s">
        <v>30</v>
      </c>
      <c r="E19" s="161">
        <v>0</v>
      </c>
      <c r="F19" s="161">
        <v>0</v>
      </c>
    </row>
    <row r="20" spans="1:6" x14ac:dyDescent="0.25">
      <c r="A20" s="48" t="s">
        <v>31</v>
      </c>
      <c r="B20" s="160">
        <v>376050.67</v>
      </c>
      <c r="C20" s="160">
        <v>394514.54</v>
      </c>
      <c r="D20" s="48" t="s">
        <v>32</v>
      </c>
      <c r="E20" s="160">
        <v>0</v>
      </c>
      <c r="F20" s="160">
        <v>0</v>
      </c>
    </row>
    <row r="21" spans="1:6" x14ac:dyDescent="0.25">
      <c r="A21" s="48" t="s">
        <v>33</v>
      </c>
      <c r="B21" s="160">
        <v>0</v>
      </c>
      <c r="C21" s="160">
        <v>0</v>
      </c>
      <c r="D21" s="48" t="s">
        <v>34</v>
      </c>
      <c r="E21" s="160">
        <v>0</v>
      </c>
      <c r="F21" s="160">
        <v>0</v>
      </c>
    </row>
    <row r="22" spans="1:6" x14ac:dyDescent="0.25">
      <c r="A22" s="48" t="s">
        <v>35</v>
      </c>
      <c r="B22" s="160">
        <v>7999.45</v>
      </c>
      <c r="C22" s="160">
        <v>7999.45</v>
      </c>
      <c r="D22" s="48" t="s">
        <v>36</v>
      </c>
      <c r="E22" s="160">
        <v>0</v>
      </c>
      <c r="F22" s="160">
        <v>0</v>
      </c>
    </row>
    <row r="23" spans="1:6" x14ac:dyDescent="0.25">
      <c r="A23" s="48" t="s">
        <v>37</v>
      </c>
      <c r="B23" s="160">
        <v>0</v>
      </c>
      <c r="C23" s="160">
        <v>0</v>
      </c>
      <c r="D23" s="46" t="s">
        <v>38</v>
      </c>
      <c r="E23" s="161">
        <v>0</v>
      </c>
      <c r="F23" s="161">
        <v>0</v>
      </c>
    </row>
    <row r="24" spans="1:6" x14ac:dyDescent="0.25">
      <c r="A24" s="48" t="s">
        <v>39</v>
      </c>
      <c r="B24" s="160">
        <v>-5059.88</v>
      </c>
      <c r="C24" s="160">
        <v>-5059.88</v>
      </c>
      <c r="D24" s="48" t="s">
        <v>40</v>
      </c>
      <c r="E24" s="160">
        <v>0</v>
      </c>
      <c r="F24" s="160">
        <v>0</v>
      </c>
    </row>
    <row r="25" spans="1:6" x14ac:dyDescent="0.25">
      <c r="A25" s="46" t="s">
        <v>41</v>
      </c>
      <c r="B25" s="161">
        <v>232271.21</v>
      </c>
      <c r="C25" s="161">
        <v>232271.21</v>
      </c>
      <c r="D25" s="48" t="s">
        <v>42</v>
      </c>
      <c r="E25" s="160">
        <v>0</v>
      </c>
      <c r="F25" s="160">
        <v>0</v>
      </c>
    </row>
    <row r="26" spans="1:6" x14ac:dyDescent="0.25">
      <c r="A26" s="48" t="s">
        <v>43</v>
      </c>
      <c r="B26" s="160">
        <v>200000</v>
      </c>
      <c r="C26" s="160">
        <v>200000</v>
      </c>
      <c r="D26" s="46" t="s">
        <v>44</v>
      </c>
      <c r="E26" s="160">
        <v>0</v>
      </c>
      <c r="F26" s="160">
        <v>0</v>
      </c>
    </row>
    <row r="27" spans="1:6" x14ac:dyDescent="0.25">
      <c r="A27" s="48" t="s">
        <v>45</v>
      </c>
      <c r="B27" s="160">
        <v>0</v>
      </c>
      <c r="C27" s="160">
        <v>0</v>
      </c>
      <c r="D27" s="46" t="s">
        <v>46</v>
      </c>
      <c r="E27" s="161">
        <v>0</v>
      </c>
      <c r="F27" s="161">
        <v>0</v>
      </c>
    </row>
    <row r="28" spans="1:6" x14ac:dyDescent="0.25">
      <c r="A28" s="48" t="s">
        <v>47</v>
      </c>
      <c r="B28" s="160">
        <v>0</v>
      </c>
      <c r="C28" s="160">
        <v>0</v>
      </c>
      <c r="D28" s="48" t="s">
        <v>48</v>
      </c>
      <c r="E28" s="160">
        <v>0</v>
      </c>
      <c r="F28" s="160">
        <v>0</v>
      </c>
    </row>
    <row r="29" spans="1:6" x14ac:dyDescent="0.25">
      <c r="A29" s="48" t="s">
        <v>49</v>
      </c>
      <c r="B29" s="160">
        <v>32271.21</v>
      </c>
      <c r="C29" s="160">
        <v>32271.21</v>
      </c>
      <c r="D29" s="48" t="s">
        <v>50</v>
      </c>
      <c r="E29" s="160">
        <v>0</v>
      </c>
      <c r="F29" s="160">
        <v>0</v>
      </c>
    </row>
    <row r="30" spans="1:6" x14ac:dyDescent="0.25">
      <c r="A30" s="48" t="s">
        <v>51</v>
      </c>
      <c r="B30" s="160">
        <v>0</v>
      </c>
      <c r="C30" s="160">
        <v>0</v>
      </c>
      <c r="D30" s="48" t="s">
        <v>52</v>
      </c>
      <c r="E30" s="160">
        <v>0</v>
      </c>
      <c r="F30" s="160">
        <v>0</v>
      </c>
    </row>
    <row r="31" spans="1:6" x14ac:dyDescent="0.25">
      <c r="A31" s="46" t="s">
        <v>53</v>
      </c>
      <c r="B31" s="161">
        <v>0</v>
      </c>
      <c r="C31" s="161">
        <v>0</v>
      </c>
      <c r="D31" s="46" t="s">
        <v>54</v>
      </c>
      <c r="E31" s="161">
        <v>0</v>
      </c>
      <c r="F31" s="161">
        <v>0</v>
      </c>
    </row>
    <row r="32" spans="1:6" x14ac:dyDescent="0.25">
      <c r="A32" s="48" t="s">
        <v>55</v>
      </c>
      <c r="B32" s="160">
        <v>0</v>
      </c>
      <c r="C32" s="160">
        <v>0</v>
      </c>
      <c r="D32" s="48" t="s">
        <v>56</v>
      </c>
      <c r="E32" s="161">
        <v>0</v>
      </c>
      <c r="F32" s="161">
        <v>0</v>
      </c>
    </row>
    <row r="33" spans="1:6" ht="14.45" customHeight="1" x14ac:dyDescent="0.25">
      <c r="A33" s="48" t="s">
        <v>57</v>
      </c>
      <c r="B33" s="160">
        <v>0</v>
      </c>
      <c r="C33" s="160">
        <v>0</v>
      </c>
      <c r="D33" s="48" t="s">
        <v>58</v>
      </c>
      <c r="E33" s="160">
        <v>0</v>
      </c>
      <c r="F33" s="160">
        <v>0</v>
      </c>
    </row>
    <row r="34" spans="1:6" ht="14.45" customHeight="1" x14ac:dyDescent="0.25">
      <c r="A34" s="48" t="s">
        <v>59</v>
      </c>
      <c r="B34" s="160">
        <v>0</v>
      </c>
      <c r="C34" s="160">
        <v>0</v>
      </c>
      <c r="D34" s="48" t="s">
        <v>60</v>
      </c>
      <c r="E34" s="160">
        <v>0</v>
      </c>
      <c r="F34" s="160">
        <v>0</v>
      </c>
    </row>
    <row r="35" spans="1:6" ht="14.45" customHeight="1" x14ac:dyDescent="0.25">
      <c r="A35" s="48" t="s">
        <v>61</v>
      </c>
      <c r="B35" s="160">
        <v>0</v>
      </c>
      <c r="C35" s="160">
        <v>0</v>
      </c>
      <c r="D35" s="48" t="s">
        <v>62</v>
      </c>
      <c r="E35" s="160">
        <v>0</v>
      </c>
      <c r="F35" s="160">
        <v>0</v>
      </c>
    </row>
    <row r="36" spans="1:6" ht="14.45" customHeight="1" x14ac:dyDescent="0.25">
      <c r="A36" s="48" t="s">
        <v>63</v>
      </c>
      <c r="B36" s="160">
        <v>0</v>
      </c>
      <c r="C36" s="160">
        <v>0</v>
      </c>
      <c r="D36" s="48" t="s">
        <v>64</v>
      </c>
      <c r="E36" s="160">
        <v>0</v>
      </c>
      <c r="F36" s="160">
        <v>0</v>
      </c>
    </row>
    <row r="37" spans="1:6" ht="14.45" customHeight="1" x14ac:dyDescent="0.25">
      <c r="A37" s="46" t="s">
        <v>65</v>
      </c>
      <c r="B37" s="160">
        <v>0</v>
      </c>
      <c r="C37" s="160">
        <v>0</v>
      </c>
      <c r="D37" s="48" t="s">
        <v>66</v>
      </c>
      <c r="E37" s="160">
        <v>0</v>
      </c>
      <c r="F37" s="160">
        <v>0</v>
      </c>
    </row>
    <row r="38" spans="1:6" x14ac:dyDescent="0.25">
      <c r="A38" s="46" t="s">
        <v>67</v>
      </c>
      <c r="B38" s="161">
        <v>0</v>
      </c>
      <c r="C38" s="161">
        <v>0</v>
      </c>
      <c r="D38" s="46" t="s">
        <v>68</v>
      </c>
      <c r="E38" s="161">
        <v>0</v>
      </c>
      <c r="F38" s="161">
        <v>0</v>
      </c>
    </row>
    <row r="39" spans="1:6" x14ac:dyDescent="0.25">
      <c r="A39" s="48" t="s">
        <v>69</v>
      </c>
      <c r="B39" s="160">
        <v>0</v>
      </c>
      <c r="C39" s="160">
        <v>0</v>
      </c>
      <c r="D39" s="48" t="s">
        <v>70</v>
      </c>
      <c r="E39" s="160">
        <v>0</v>
      </c>
      <c r="F39" s="160">
        <v>0</v>
      </c>
    </row>
    <row r="40" spans="1:6" x14ac:dyDescent="0.25">
      <c r="A40" s="48" t="s">
        <v>71</v>
      </c>
      <c r="B40" s="160">
        <v>0</v>
      </c>
      <c r="C40" s="160">
        <v>0</v>
      </c>
      <c r="D40" s="48" t="s">
        <v>72</v>
      </c>
      <c r="E40" s="160">
        <v>0</v>
      </c>
      <c r="F40" s="160">
        <v>0</v>
      </c>
    </row>
    <row r="41" spans="1:6" x14ac:dyDescent="0.25">
      <c r="A41" s="46" t="s">
        <v>73</v>
      </c>
      <c r="B41" s="161">
        <v>0</v>
      </c>
      <c r="C41" s="161">
        <v>0</v>
      </c>
      <c r="D41" s="48" t="s">
        <v>74</v>
      </c>
      <c r="E41" s="160">
        <v>0</v>
      </c>
      <c r="F41" s="160">
        <v>0</v>
      </c>
    </row>
    <row r="42" spans="1:6" x14ac:dyDescent="0.25">
      <c r="A42" s="48" t="s">
        <v>75</v>
      </c>
      <c r="B42" s="160">
        <v>0</v>
      </c>
      <c r="C42" s="160">
        <v>0</v>
      </c>
      <c r="D42" s="46" t="s">
        <v>76</v>
      </c>
      <c r="E42" s="161">
        <v>0</v>
      </c>
      <c r="F42" s="161">
        <v>0</v>
      </c>
    </row>
    <row r="43" spans="1:6" x14ac:dyDescent="0.25">
      <c r="A43" s="48" t="s">
        <v>77</v>
      </c>
      <c r="B43" s="160">
        <v>0</v>
      </c>
      <c r="C43" s="160">
        <v>0</v>
      </c>
      <c r="D43" s="48" t="s">
        <v>78</v>
      </c>
      <c r="E43" s="160">
        <v>0</v>
      </c>
      <c r="F43" s="160">
        <v>0</v>
      </c>
    </row>
    <row r="44" spans="1:6" x14ac:dyDescent="0.25">
      <c r="A44" s="48" t="s">
        <v>79</v>
      </c>
      <c r="B44" s="160">
        <v>0</v>
      </c>
      <c r="C44" s="160">
        <v>0</v>
      </c>
      <c r="D44" s="48" t="s">
        <v>80</v>
      </c>
      <c r="E44" s="160">
        <v>0</v>
      </c>
      <c r="F44" s="160">
        <v>0</v>
      </c>
    </row>
    <row r="45" spans="1:6" x14ac:dyDescent="0.25">
      <c r="A45" s="48" t="s">
        <v>81</v>
      </c>
      <c r="B45" s="160">
        <v>0</v>
      </c>
      <c r="C45" s="160">
        <v>0</v>
      </c>
      <c r="D45" s="48" t="s">
        <v>82</v>
      </c>
      <c r="E45" s="160">
        <v>0</v>
      </c>
      <c r="F45" s="160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1139021.0900000001</v>
      </c>
      <c r="C47" s="4">
        <f>C9+C17+C25+C31+C37+C38+C41</f>
        <v>986764.96</v>
      </c>
      <c r="D47" s="2" t="s">
        <v>84</v>
      </c>
      <c r="E47" s="4">
        <f>E9+E19+E23+E26+E27+E31+E38+E42</f>
        <v>469447.19</v>
      </c>
      <c r="F47" s="4">
        <f>F9+F19+F23+F26+F27+F31+F38+F42</f>
        <v>508328.70999999996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160">
        <v>0</v>
      </c>
      <c r="C50" s="160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160">
        <v>0</v>
      </c>
      <c r="C51" s="160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160">
        <v>2420826.8199999998</v>
      </c>
      <c r="C52" s="160">
        <v>2420826.8199999998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160">
        <v>2112885.08</v>
      </c>
      <c r="C53" s="160">
        <v>2094324.84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160">
        <v>0</v>
      </c>
      <c r="C54" s="160">
        <v>0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160">
        <v>-931179.08</v>
      </c>
      <c r="C55" s="160">
        <v>-931179.08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160">
        <v>0</v>
      </c>
      <c r="C56" s="160">
        <v>0</v>
      </c>
      <c r="D56" s="45"/>
      <c r="E56" s="49"/>
      <c r="F56" s="49"/>
    </row>
    <row r="57" spans="1:6" x14ac:dyDescent="0.25">
      <c r="A57" s="46" t="s">
        <v>100</v>
      </c>
      <c r="B57" s="160">
        <v>0</v>
      </c>
      <c r="C57" s="160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160">
        <v>0</v>
      </c>
      <c r="C58" s="160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E47+E57</f>
        <v>469447.19</v>
      </c>
      <c r="F59" s="4">
        <f>F47+F57</f>
        <v>508328.70999999996</v>
      </c>
    </row>
    <row r="60" spans="1:6" x14ac:dyDescent="0.25">
      <c r="A60" s="3" t="s">
        <v>104</v>
      </c>
      <c r="B60" s="4">
        <f>SUM(B50:B58)</f>
        <v>3602532.8200000003</v>
      </c>
      <c r="C60" s="4">
        <f>SUM(C50:C58)</f>
        <v>3583972.58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SUM(B47+B60)</f>
        <v>4741553.91</v>
      </c>
      <c r="C62" s="4">
        <f>SUM(C47+C60)</f>
        <v>4570737.54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160">
        <v>829352.54</v>
      </c>
      <c r="F63" s="160">
        <v>829352.54</v>
      </c>
    </row>
    <row r="64" spans="1:6" x14ac:dyDescent="0.25">
      <c r="A64" s="45"/>
      <c r="B64" s="45"/>
      <c r="C64" s="45"/>
      <c r="D64" s="46" t="s">
        <v>108</v>
      </c>
      <c r="E64" s="214">
        <v>829352.54</v>
      </c>
      <c r="F64" s="214">
        <v>829352.54</v>
      </c>
    </row>
    <row r="65" spans="1:6" x14ac:dyDescent="0.25">
      <c r="A65" s="45"/>
      <c r="B65" s="45"/>
      <c r="C65" s="45"/>
      <c r="D65" s="50" t="s">
        <v>109</v>
      </c>
      <c r="E65" s="160">
        <v>0</v>
      </c>
      <c r="F65" s="160">
        <v>0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3442754.18</v>
      </c>
      <c r="F68" s="47">
        <f>SUM(F69:F73)</f>
        <v>3233056.29</v>
      </c>
    </row>
    <row r="69" spans="1:6" x14ac:dyDescent="0.25">
      <c r="A69" s="53"/>
      <c r="B69" s="45"/>
      <c r="C69" s="45"/>
      <c r="D69" s="46" t="s">
        <v>112</v>
      </c>
      <c r="E69" s="160">
        <v>209697.89</v>
      </c>
      <c r="F69" s="160">
        <v>226477.33</v>
      </c>
    </row>
    <row r="70" spans="1:6" x14ac:dyDescent="0.25">
      <c r="A70" s="53"/>
      <c r="B70" s="45"/>
      <c r="C70" s="45"/>
      <c r="D70" s="46" t="s">
        <v>113</v>
      </c>
      <c r="E70" s="160">
        <v>3233056.29</v>
      </c>
      <c r="F70" s="160">
        <v>3006578.96</v>
      </c>
    </row>
    <row r="71" spans="1:6" x14ac:dyDescent="0.25">
      <c r="A71" s="53"/>
      <c r="B71" s="45"/>
      <c r="C71" s="45"/>
      <c r="D71" s="46" t="s">
        <v>114</v>
      </c>
      <c r="E71" s="160">
        <v>0</v>
      </c>
      <c r="F71" s="160">
        <v>0</v>
      </c>
    </row>
    <row r="72" spans="1:6" x14ac:dyDescent="0.25">
      <c r="A72" s="53"/>
      <c r="B72" s="45"/>
      <c r="C72" s="45"/>
      <c r="D72" s="46" t="s">
        <v>115</v>
      </c>
      <c r="E72" s="160">
        <v>0</v>
      </c>
      <c r="F72" s="160">
        <v>0</v>
      </c>
    </row>
    <row r="73" spans="1:6" x14ac:dyDescent="0.25">
      <c r="A73" s="53"/>
      <c r="B73" s="45"/>
      <c r="C73" s="45"/>
      <c r="D73" s="46" t="s">
        <v>116</v>
      </c>
      <c r="E73" s="160">
        <v>0</v>
      </c>
      <c r="F73" s="160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4272106.7200000007</v>
      </c>
      <c r="F79" s="4">
        <f>F63+F68+F75</f>
        <v>4062408.83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4741553.9100000011</v>
      </c>
      <c r="F81" s="4">
        <f>F59+F79</f>
        <v>4570737.54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3">
    <mergeCell ref="A1:F1"/>
    <mergeCell ref="A2:F2"/>
    <mergeCell ref="A4:F4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46:C46 B47 B59:C62 E46:F62 E66:F68 E74:F8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2" t="s">
        <v>447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 xml:space="preserve"> Sistema para el Desarrollo Integral de la Familia del Municipio de Huanímaro, Gto.</v>
      </c>
      <c r="B2" s="178"/>
      <c r="C2" s="178"/>
      <c r="D2" s="178"/>
      <c r="E2" s="178"/>
      <c r="F2" s="178"/>
      <c r="G2" s="179"/>
    </row>
    <row r="3" spans="1:7" x14ac:dyDescent="0.25">
      <c r="A3" s="180" t="s">
        <v>448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195" t="s">
        <v>449</v>
      </c>
      <c r="B5" s="196"/>
      <c r="C5" s="196"/>
      <c r="D5" s="196"/>
      <c r="E5" s="196"/>
      <c r="F5" s="196"/>
      <c r="G5" s="19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2" t="s">
        <v>466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 xml:space="preserve"> Sistema para el Desarrollo Integral de la Familia del Municipio de Huanímaro, Gto.</v>
      </c>
      <c r="B2" s="178"/>
      <c r="C2" s="178"/>
      <c r="D2" s="178"/>
      <c r="E2" s="178"/>
      <c r="F2" s="178"/>
      <c r="G2" s="179"/>
    </row>
    <row r="3" spans="1:7" x14ac:dyDescent="0.25">
      <c r="A3" s="180" t="s">
        <v>467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x14ac:dyDescent="0.25">
      <c r="A5" s="195" t="s">
        <v>449</v>
      </c>
      <c r="B5" s="196"/>
      <c r="C5" s="196"/>
      <c r="D5" s="196"/>
      <c r="E5" s="196"/>
      <c r="F5" s="196"/>
      <c r="G5" s="19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2" t="s">
        <v>482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 xml:space="preserve"> Sistema para el Desarrollo Integral de la Familia del Municipio de Huanímaro, Gto.</v>
      </c>
      <c r="B2" s="178"/>
      <c r="C2" s="178"/>
      <c r="D2" s="178"/>
      <c r="E2" s="178"/>
      <c r="F2" s="178"/>
      <c r="G2" s="179"/>
    </row>
    <row r="3" spans="1:7" x14ac:dyDescent="0.25">
      <c r="A3" s="180" t="s">
        <v>483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2" t="s">
        <v>507</v>
      </c>
      <c r="B1" s="175"/>
      <c r="C1" s="175"/>
      <c r="D1" s="175"/>
      <c r="E1" s="175"/>
      <c r="F1" s="175"/>
      <c r="G1" s="176"/>
    </row>
    <row r="2" spans="1:7" x14ac:dyDescent="0.25">
      <c r="A2" s="177" t="str">
        <f>'Formato 1'!A2</f>
        <v xml:space="preserve"> Sistema para el Desarrollo Integral de la Familia del Municipio de Huanímaro, Gto.</v>
      </c>
      <c r="B2" s="178"/>
      <c r="C2" s="178"/>
      <c r="D2" s="178"/>
      <c r="E2" s="178"/>
      <c r="F2" s="178"/>
      <c r="G2" s="179"/>
    </row>
    <row r="3" spans="1:7" x14ac:dyDescent="0.25">
      <c r="A3" s="180" t="s">
        <v>508</v>
      </c>
      <c r="B3" s="181"/>
      <c r="C3" s="181"/>
      <c r="D3" s="181"/>
      <c r="E3" s="181"/>
      <c r="F3" s="181"/>
      <c r="G3" s="182"/>
    </row>
    <row r="4" spans="1:7" x14ac:dyDescent="0.25">
      <c r="A4" s="180" t="s">
        <v>2</v>
      </c>
      <c r="B4" s="181"/>
      <c r="C4" s="181"/>
      <c r="D4" s="181"/>
      <c r="E4" s="181"/>
      <c r="F4" s="181"/>
      <c r="G4" s="182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92" t="s">
        <v>511</v>
      </c>
      <c r="B1" s="175"/>
      <c r="C1" s="175"/>
      <c r="D1" s="175"/>
      <c r="E1" s="175"/>
      <c r="F1" s="175"/>
    </row>
    <row r="2" spans="1:6" x14ac:dyDescent="0.25">
      <c r="A2" s="177" t="str">
        <f>'Formato 1'!A2</f>
        <v xml:space="preserve"> Sistema para el Desarrollo Integral de la Familia del Municipio de Huanímaro, Gto.</v>
      </c>
      <c r="B2" s="178"/>
      <c r="C2" s="178"/>
      <c r="D2" s="178"/>
      <c r="E2" s="178"/>
      <c r="F2" s="179"/>
    </row>
    <row r="3" spans="1:6" x14ac:dyDescent="0.25">
      <c r="A3" s="180" t="s">
        <v>512</v>
      </c>
      <c r="B3" s="181"/>
      <c r="C3" s="181"/>
      <c r="D3" s="181"/>
      <c r="E3" s="181"/>
      <c r="F3" s="182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203" t="s">
        <v>447</v>
      </c>
      <c r="B1" s="203"/>
      <c r="C1" s="203"/>
      <c r="D1" s="203"/>
      <c r="E1" s="203"/>
      <c r="F1" s="203"/>
      <c r="G1" s="203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201" t="s">
        <v>450</v>
      </c>
      <c r="B6" s="36">
        <v>2022</v>
      </c>
      <c r="C6" s="201">
        <f>+B6+1</f>
        <v>2023</v>
      </c>
      <c r="D6" s="201">
        <f>+C6+1</f>
        <v>2024</v>
      </c>
      <c r="E6" s="201">
        <f>+D6+1</f>
        <v>2025</v>
      </c>
      <c r="F6" s="201">
        <f>+E6+1</f>
        <v>2026</v>
      </c>
      <c r="G6" s="201">
        <f>+F6+1</f>
        <v>2027</v>
      </c>
    </row>
    <row r="7" spans="1:7" ht="83.25" customHeight="1" x14ac:dyDescent="0.25">
      <c r="A7" s="202"/>
      <c r="B7" s="70" t="s">
        <v>451</v>
      </c>
      <c r="C7" s="202"/>
      <c r="D7" s="202"/>
      <c r="E7" s="202"/>
      <c r="F7" s="202"/>
      <c r="G7" s="202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04" t="s">
        <v>466</v>
      </c>
      <c r="B1" s="204"/>
      <c r="C1" s="204"/>
      <c r="D1" s="204"/>
      <c r="E1" s="204"/>
      <c r="F1" s="204"/>
      <c r="G1" s="204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205" t="s">
        <v>468</v>
      </c>
      <c r="B6" s="36">
        <v>2022</v>
      </c>
      <c r="C6" s="201">
        <f>+B6+1</f>
        <v>2023</v>
      </c>
      <c r="D6" s="201">
        <f>+C6+1</f>
        <v>2024</v>
      </c>
      <c r="E6" s="201">
        <f>+D6+1</f>
        <v>2025</v>
      </c>
      <c r="F6" s="201">
        <f>+E6+1</f>
        <v>2026</v>
      </c>
      <c r="G6" s="201">
        <f>+F6+1</f>
        <v>2027</v>
      </c>
    </row>
    <row r="7" spans="1:7" ht="57.75" customHeight="1" x14ac:dyDescent="0.25">
      <c r="A7" s="206"/>
      <c r="B7" s="37" t="s">
        <v>451</v>
      </c>
      <c r="C7" s="202"/>
      <c r="D7" s="202"/>
      <c r="E7" s="202"/>
      <c r="F7" s="202"/>
      <c r="G7" s="202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04" t="s">
        <v>482</v>
      </c>
      <c r="B1" s="204"/>
      <c r="C1" s="204"/>
      <c r="D1" s="204"/>
      <c r="E1" s="204"/>
      <c r="F1" s="204"/>
      <c r="G1" s="204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08" t="s">
        <v>450</v>
      </c>
      <c r="B5" s="209">
        <v>2017</v>
      </c>
      <c r="C5" s="209">
        <f>+B5+1</f>
        <v>2018</v>
      </c>
      <c r="D5" s="209">
        <f>+C5+1</f>
        <v>2019</v>
      </c>
      <c r="E5" s="209">
        <f>+D5+1</f>
        <v>2020</v>
      </c>
      <c r="F5" s="209">
        <f>+E5+1</f>
        <v>2021</v>
      </c>
      <c r="G5" s="36">
        <f>+F5+1</f>
        <v>2022</v>
      </c>
    </row>
    <row r="6" spans="1:7" ht="32.25" x14ac:dyDescent="0.25">
      <c r="A6" s="191"/>
      <c r="B6" s="210"/>
      <c r="C6" s="210"/>
      <c r="D6" s="210"/>
      <c r="E6" s="210"/>
      <c r="F6" s="210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207" t="s">
        <v>505</v>
      </c>
      <c r="B39" s="207"/>
      <c r="C39" s="207"/>
      <c r="D39" s="207"/>
      <c r="E39" s="207"/>
      <c r="F39" s="207"/>
      <c r="G39" s="207"/>
    </row>
    <row r="40" spans="1:7" x14ac:dyDescent="0.25">
      <c r="A40" s="207" t="s">
        <v>506</v>
      </c>
      <c r="B40" s="207"/>
      <c r="C40" s="207"/>
      <c r="D40" s="207"/>
      <c r="E40" s="207"/>
      <c r="F40" s="207"/>
      <c r="G40" s="20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04" t="s">
        <v>507</v>
      </c>
      <c r="B1" s="204"/>
      <c r="C1" s="204"/>
      <c r="D1" s="204"/>
      <c r="E1" s="204"/>
      <c r="F1" s="204"/>
      <c r="G1" s="204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11" t="s">
        <v>468</v>
      </c>
      <c r="B5" s="209">
        <v>2017</v>
      </c>
      <c r="C5" s="209">
        <f>+B5+1</f>
        <v>2018</v>
      </c>
      <c r="D5" s="209">
        <f>+C5+1</f>
        <v>2019</v>
      </c>
      <c r="E5" s="209">
        <f>+D5+1</f>
        <v>2020</v>
      </c>
      <c r="F5" s="209">
        <f>+E5+1</f>
        <v>2021</v>
      </c>
      <c r="G5" s="36">
        <v>2022</v>
      </c>
    </row>
    <row r="6" spans="1:7" ht="48.75" customHeight="1" x14ac:dyDescent="0.25">
      <c r="A6" s="212"/>
      <c r="B6" s="210"/>
      <c r="C6" s="210"/>
      <c r="D6" s="210"/>
      <c r="E6" s="210"/>
      <c r="F6" s="210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207" t="s">
        <v>505</v>
      </c>
      <c r="B32" s="207"/>
      <c r="C32" s="207"/>
      <c r="D32" s="207"/>
      <c r="E32" s="207"/>
      <c r="F32" s="207"/>
      <c r="G32" s="207"/>
    </row>
    <row r="33" spans="1:7" x14ac:dyDescent="0.25">
      <c r="A33" s="207" t="s">
        <v>506</v>
      </c>
      <c r="B33" s="207"/>
      <c r="C33" s="207"/>
      <c r="D33" s="207"/>
      <c r="E33" s="207"/>
      <c r="F33" s="207"/>
      <c r="G33" s="20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13" t="s">
        <v>511</v>
      </c>
      <c r="B1" s="213"/>
      <c r="C1" s="213"/>
      <c r="D1" s="213"/>
      <c r="E1" s="213"/>
      <c r="F1" s="213"/>
    </row>
    <row r="2" spans="1:6" ht="20.100000000000001" customHeight="1" x14ac:dyDescent="0.25">
      <c r="A2" s="110" t="str">
        <f>'Formato 1'!A2</f>
        <v xml:space="preserve"> Sistema para el Desarrollo Integral de la Familia del Municipio de Huanímaro,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74" t="s">
        <v>122</v>
      </c>
      <c r="B1" s="175"/>
      <c r="C1" s="175"/>
      <c r="D1" s="175"/>
      <c r="E1" s="175"/>
      <c r="F1" s="175"/>
      <c r="G1" s="175"/>
      <c r="H1" s="176"/>
    </row>
    <row r="2" spans="1:8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Septiembre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162">
        <v>508328.71</v>
      </c>
      <c r="C18" s="108"/>
      <c r="D18" s="108"/>
      <c r="E18" s="108"/>
      <c r="F18" s="162">
        <v>469447.19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508328.71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469447.19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83" t="s">
        <v>151</v>
      </c>
      <c r="B33" s="183"/>
      <c r="C33" s="183"/>
      <c r="D33" s="183"/>
      <c r="E33" s="183"/>
      <c r="F33" s="183"/>
      <c r="G33" s="183"/>
      <c r="H33" s="183"/>
    </row>
    <row r="34" spans="1:8" ht="14.45" customHeight="1" x14ac:dyDescent="0.25">
      <c r="A34" s="183"/>
      <c r="B34" s="183"/>
      <c r="C34" s="183"/>
      <c r="D34" s="183"/>
      <c r="E34" s="183"/>
      <c r="F34" s="183"/>
      <c r="G34" s="183"/>
      <c r="H34" s="183"/>
    </row>
    <row r="35" spans="1:8" ht="14.45" customHeight="1" x14ac:dyDescent="0.25">
      <c r="A35" s="183"/>
      <c r="B35" s="183"/>
      <c r="C35" s="183"/>
      <c r="D35" s="183"/>
      <c r="E35" s="183"/>
      <c r="F35" s="183"/>
      <c r="G35" s="183"/>
      <c r="H35" s="183"/>
    </row>
    <row r="36" spans="1:8" ht="14.45" customHeight="1" x14ac:dyDescent="0.25">
      <c r="A36" s="183"/>
      <c r="B36" s="183"/>
      <c r="C36" s="183"/>
      <c r="D36" s="183"/>
      <c r="E36" s="183"/>
      <c r="F36" s="183"/>
      <c r="G36" s="183"/>
      <c r="H36" s="183"/>
    </row>
    <row r="37" spans="1:8" ht="14.45" customHeight="1" x14ac:dyDescent="0.25">
      <c r="A37" s="183"/>
      <c r="B37" s="183"/>
      <c r="C37" s="183"/>
      <c r="D37" s="183"/>
      <c r="E37" s="183"/>
      <c r="F37" s="183"/>
      <c r="G37" s="183"/>
      <c r="H37" s="183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74" t="s">
        <v>162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84" t="s">
        <v>602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2">
    <mergeCell ref="A1:K1"/>
    <mergeCell ref="A4:K4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31" zoomScale="75" zoomScaleNormal="75" workbookViewId="0">
      <selection activeCell="C18" sqref="C18:D1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74" t="s">
        <v>183</v>
      </c>
      <c r="B1" s="175"/>
      <c r="C1" s="175"/>
      <c r="D1" s="176"/>
    </row>
    <row r="2" spans="1:4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01 de Enero al 30 de Septiembre de 2024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7343000</v>
      </c>
      <c r="C8" s="14">
        <f>SUM(C9:C11)</f>
        <v>5684944.2300000004</v>
      </c>
      <c r="D8" s="14">
        <f>SUM(D9:D11)</f>
        <v>5684944.2300000004</v>
      </c>
    </row>
    <row r="9" spans="1:4" x14ac:dyDescent="0.25">
      <c r="A9" s="58" t="s">
        <v>189</v>
      </c>
      <c r="B9" s="163">
        <v>7343000</v>
      </c>
      <c r="C9" s="163">
        <v>5684944.2300000004</v>
      </c>
      <c r="D9" s="163">
        <v>5684944.2300000004</v>
      </c>
    </row>
    <row r="10" spans="1:4" x14ac:dyDescent="0.25">
      <c r="A10" s="58" t="s">
        <v>190</v>
      </c>
      <c r="B10" s="163">
        <v>0</v>
      </c>
      <c r="C10" s="163">
        <v>0</v>
      </c>
      <c r="D10" s="163">
        <v>0</v>
      </c>
    </row>
    <row r="11" spans="1:4" x14ac:dyDescent="0.25">
      <c r="A11" s="58" t="s">
        <v>191</v>
      </c>
      <c r="B11" s="164">
        <v>0</v>
      </c>
      <c r="C11" s="164">
        <v>0</v>
      </c>
      <c r="D11" s="164"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7343000</v>
      </c>
      <c r="C13" s="14">
        <f>C14+C15</f>
        <v>5493806.5800000001</v>
      </c>
      <c r="D13" s="14">
        <f>D14+D15</f>
        <v>5486917.96</v>
      </c>
    </row>
    <row r="14" spans="1:4" x14ac:dyDescent="0.25">
      <c r="A14" s="58" t="s">
        <v>193</v>
      </c>
      <c r="B14" s="163">
        <v>7343000</v>
      </c>
      <c r="C14" s="163">
        <v>5493806.5800000001</v>
      </c>
      <c r="D14" s="163">
        <v>5486917.96</v>
      </c>
    </row>
    <row r="15" spans="1:4" x14ac:dyDescent="0.25">
      <c r="A15" s="58" t="s">
        <v>194</v>
      </c>
      <c r="B15" s="163">
        <v>0</v>
      </c>
      <c r="C15" s="163">
        <v>0</v>
      </c>
      <c r="D15" s="163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157104.51</v>
      </c>
      <c r="D17" s="14">
        <f>D18+D19</f>
        <v>157104.51</v>
      </c>
    </row>
    <row r="18" spans="1:4" x14ac:dyDescent="0.25">
      <c r="A18" s="58" t="s">
        <v>196</v>
      </c>
      <c r="B18" s="16">
        <v>0</v>
      </c>
      <c r="C18" s="163">
        <v>157104.51</v>
      </c>
      <c r="D18" s="163">
        <v>157104.51</v>
      </c>
    </row>
    <row r="19" spans="1:4" x14ac:dyDescent="0.25">
      <c r="A19" s="58" t="s">
        <v>197</v>
      </c>
      <c r="B19" s="16">
        <v>0</v>
      </c>
      <c r="C19" s="163">
        <v>0</v>
      </c>
      <c r="D19" s="163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348242.16000000038</v>
      </c>
      <c r="D21" s="14">
        <f>D8-D13+D17</f>
        <v>355130.78000000049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348242.16000000038</v>
      </c>
      <c r="D23" s="14">
        <f>D21-D11</f>
        <v>355130.78000000049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191137.65000000037</v>
      </c>
      <c r="D25" s="14">
        <f>D23-D17</f>
        <v>198026.27000000048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191137.65000000037</v>
      </c>
      <c r="D33" s="4">
        <f>D25+D29</f>
        <v>198026.27000000048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7343000</v>
      </c>
      <c r="C48" s="96">
        <f>C9</f>
        <v>5684944.2300000004</v>
      </c>
      <c r="D48" s="96">
        <f>D9</f>
        <v>5684944.2300000004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7343000</v>
      </c>
      <c r="C53" s="47">
        <f>C14</f>
        <v>5493806.5800000001</v>
      </c>
      <c r="D53" s="47">
        <f>D14</f>
        <v>5486917.96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157104.51</v>
      </c>
      <c r="D55" s="47">
        <f>D18</f>
        <v>157104.51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348242.16000000038</v>
      </c>
      <c r="D57" s="4">
        <f>D48+D49-D53+D55</f>
        <v>355130.78000000049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348242.16000000038</v>
      </c>
      <c r="D59" s="4">
        <f>D57-D49</f>
        <v>355130.78000000049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2:D13 B16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31" zoomScale="75" zoomScaleNormal="75" workbookViewId="0">
      <selection activeCell="B13" sqref="B13:F1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74" t="s">
        <v>224</v>
      </c>
      <c r="B1" s="175"/>
      <c r="C1" s="175"/>
      <c r="D1" s="175"/>
      <c r="E1" s="175"/>
      <c r="F1" s="175"/>
      <c r="G1" s="176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01 de Enero al 30 de Septiembre de 2024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87" t="s">
        <v>226</v>
      </c>
      <c r="B6" s="189" t="s">
        <v>227</v>
      </c>
      <c r="C6" s="189"/>
      <c r="D6" s="189"/>
      <c r="E6" s="189"/>
      <c r="F6" s="189"/>
      <c r="G6" s="189" t="s">
        <v>228</v>
      </c>
    </row>
    <row r="7" spans="1:7" ht="30" x14ac:dyDescent="0.25">
      <c r="A7" s="188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89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238</v>
      </c>
      <c r="B13" s="165">
        <v>0</v>
      </c>
      <c r="C13" s="165">
        <v>0</v>
      </c>
      <c r="D13" s="166">
        <v>0</v>
      </c>
      <c r="E13" s="165">
        <v>27.23</v>
      </c>
      <c r="F13" s="165">
        <v>27.23</v>
      </c>
      <c r="G13" s="47">
        <f t="shared" si="0"/>
        <v>27.23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165">
        <v>143000</v>
      </c>
      <c r="C15" s="165">
        <v>10962</v>
      </c>
      <c r="D15" s="166">
        <v>153962</v>
      </c>
      <c r="E15" s="165">
        <v>119417</v>
      </c>
      <c r="F15" s="165">
        <v>119417</v>
      </c>
      <c r="G15" s="47">
        <f t="shared" si="0"/>
        <v>-23583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165">
        <v>7200000</v>
      </c>
      <c r="C34" s="165">
        <v>204500</v>
      </c>
      <c r="D34" s="166">
        <v>7404500</v>
      </c>
      <c r="E34" s="165">
        <v>5565500</v>
      </c>
      <c r="F34" s="165">
        <v>5565500</v>
      </c>
      <c r="G34" s="47">
        <f t="shared" si="4"/>
        <v>-1634500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7">SUM(B9,B10,B11,B12,B13,B14,B15,B16,B28,B34,B35,B37)</f>
        <v>7343000</v>
      </c>
      <c r="C41" s="4">
        <f t="shared" si="7"/>
        <v>215462</v>
      </c>
      <c r="D41" s="4">
        <f t="shared" si="7"/>
        <v>7558462</v>
      </c>
      <c r="E41" s="4">
        <f t="shared" si="7"/>
        <v>5684944.2300000004</v>
      </c>
      <c r="F41" s="4">
        <f t="shared" si="7"/>
        <v>5684944.2300000004</v>
      </c>
      <c r="G41" s="4">
        <f t="shared" si="7"/>
        <v>-1658055.77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7343000</v>
      </c>
      <c r="C70" s="4">
        <f t="shared" si="16"/>
        <v>215462</v>
      </c>
      <c r="D70" s="4">
        <f t="shared" si="16"/>
        <v>7558462</v>
      </c>
      <c r="E70" s="4">
        <f t="shared" si="16"/>
        <v>5684944.2300000004</v>
      </c>
      <c r="F70" s="4">
        <f t="shared" si="16"/>
        <v>5684944.2300000004</v>
      </c>
      <c r="G70" s="4">
        <f t="shared" si="16"/>
        <v>-1658055.77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5 G60:G76 G55:G58 G38:G53 B35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24" zoomScale="75" zoomScaleNormal="75" workbookViewId="0">
      <selection activeCell="G159" sqref="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92" t="s">
        <v>295</v>
      </c>
      <c r="B1" s="175"/>
      <c r="C1" s="175"/>
      <c r="D1" s="175"/>
      <c r="E1" s="175"/>
      <c r="F1" s="175"/>
      <c r="G1" s="176"/>
    </row>
    <row r="2" spans="1:7" x14ac:dyDescent="0.25">
      <c r="A2" s="125" t="str">
        <f>'Formato 1'!A2</f>
        <v xml:space="preserve"> Sistema para el Desarrollo Integral de la Familia del Municipio de Huanímaro,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01 de Enero al 30 de Septiembre de 2024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90" t="s">
        <v>4</v>
      </c>
      <c r="B7" s="190" t="s">
        <v>298</v>
      </c>
      <c r="C7" s="190"/>
      <c r="D7" s="190"/>
      <c r="E7" s="190"/>
      <c r="F7" s="190"/>
      <c r="G7" s="191" t="s">
        <v>299</v>
      </c>
    </row>
    <row r="8" spans="1:7" ht="30" x14ac:dyDescent="0.25">
      <c r="A8" s="190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90"/>
    </row>
    <row r="9" spans="1:7" x14ac:dyDescent="0.25">
      <c r="A9" s="27" t="s">
        <v>304</v>
      </c>
      <c r="B9" s="83">
        <f t="shared" ref="B9:G9" si="0">SUM(B10,B18,B28,B38,B48,B58,B62,B71,B75)</f>
        <v>7343000</v>
      </c>
      <c r="C9" s="83">
        <f t="shared" si="0"/>
        <v>398823.29000000004</v>
      </c>
      <c r="D9" s="83">
        <f t="shared" si="0"/>
        <v>7741823.29</v>
      </c>
      <c r="E9" s="83">
        <f t="shared" si="0"/>
        <v>5493806.5800000001</v>
      </c>
      <c r="F9" s="83">
        <f t="shared" si="0"/>
        <v>5486917.9600000009</v>
      </c>
      <c r="G9" s="83">
        <f t="shared" si="0"/>
        <v>2248016.71</v>
      </c>
    </row>
    <row r="10" spans="1:7" x14ac:dyDescent="0.25">
      <c r="A10" s="84" t="s">
        <v>305</v>
      </c>
      <c r="B10" s="83">
        <f t="shared" ref="B10:G10" si="1">SUM(B11:B17)</f>
        <v>4558085.87</v>
      </c>
      <c r="C10" s="83">
        <f t="shared" si="1"/>
        <v>50500</v>
      </c>
      <c r="D10" s="83">
        <f t="shared" si="1"/>
        <v>4608585.87</v>
      </c>
      <c r="E10" s="83">
        <f t="shared" si="1"/>
        <v>3431383.41</v>
      </c>
      <c r="F10" s="83">
        <f t="shared" si="1"/>
        <v>3411265.41</v>
      </c>
      <c r="G10" s="83">
        <f t="shared" si="1"/>
        <v>1177202.46</v>
      </c>
    </row>
    <row r="11" spans="1:7" x14ac:dyDescent="0.25">
      <c r="A11" s="85" t="s">
        <v>306</v>
      </c>
      <c r="B11" s="168">
        <v>3859196.1</v>
      </c>
      <c r="C11" s="168">
        <v>-20900</v>
      </c>
      <c r="D11" s="169">
        <v>3838296.1</v>
      </c>
      <c r="E11" s="168">
        <v>2796064.24</v>
      </c>
      <c r="F11" s="168">
        <v>2796064.24</v>
      </c>
      <c r="G11" s="75">
        <f>D11-E11</f>
        <v>1042231.8599999999</v>
      </c>
    </row>
    <row r="12" spans="1:7" x14ac:dyDescent="0.25">
      <c r="A12" s="85" t="s">
        <v>307</v>
      </c>
      <c r="B12" s="168">
        <v>65000</v>
      </c>
      <c r="C12" s="168">
        <v>140000</v>
      </c>
      <c r="D12" s="169">
        <v>205000</v>
      </c>
      <c r="E12" s="168">
        <v>157364.13</v>
      </c>
      <c r="F12" s="168">
        <v>137246.13</v>
      </c>
      <c r="G12" s="75">
        <f t="shared" ref="G12:G17" si="2">D12-E12</f>
        <v>47635.869999999995</v>
      </c>
    </row>
    <row r="13" spans="1:7" x14ac:dyDescent="0.25">
      <c r="A13" s="85" t="s">
        <v>308</v>
      </c>
      <c r="B13" s="168">
        <v>533889.77</v>
      </c>
      <c r="C13" s="168">
        <v>-420600</v>
      </c>
      <c r="D13" s="169">
        <v>113289.77000000002</v>
      </c>
      <c r="E13" s="168">
        <v>77548.929999999993</v>
      </c>
      <c r="F13" s="168">
        <v>77548.929999999993</v>
      </c>
      <c r="G13" s="75">
        <f t="shared" si="2"/>
        <v>35740.840000000026</v>
      </c>
    </row>
    <row r="14" spans="1:7" x14ac:dyDescent="0.25">
      <c r="A14" s="85" t="s">
        <v>309</v>
      </c>
      <c r="B14" s="169">
        <v>0</v>
      </c>
      <c r="C14" s="169">
        <v>0</v>
      </c>
      <c r="D14" s="169">
        <v>0</v>
      </c>
      <c r="E14" s="169">
        <v>0</v>
      </c>
      <c r="F14" s="169">
        <v>0</v>
      </c>
      <c r="G14" s="75">
        <f t="shared" si="2"/>
        <v>0</v>
      </c>
    </row>
    <row r="15" spans="1:7" x14ac:dyDescent="0.25">
      <c r="A15" s="85" t="s">
        <v>310</v>
      </c>
      <c r="B15" s="168">
        <v>100000</v>
      </c>
      <c r="C15" s="168">
        <v>352000</v>
      </c>
      <c r="D15" s="169">
        <v>452000</v>
      </c>
      <c r="E15" s="168">
        <v>400406.11</v>
      </c>
      <c r="F15" s="168">
        <v>400406.11</v>
      </c>
      <c r="G15" s="75">
        <f t="shared" si="2"/>
        <v>51593.890000000014</v>
      </c>
    </row>
    <row r="16" spans="1:7" x14ac:dyDescent="0.25">
      <c r="A16" s="85" t="s">
        <v>311</v>
      </c>
      <c r="B16" s="169">
        <v>0</v>
      </c>
      <c r="C16" s="169">
        <v>0</v>
      </c>
      <c r="D16" s="169">
        <v>0</v>
      </c>
      <c r="E16" s="169">
        <v>0</v>
      </c>
      <c r="F16" s="169">
        <v>0</v>
      </c>
      <c r="G16" s="75">
        <f t="shared" si="2"/>
        <v>0</v>
      </c>
    </row>
    <row r="17" spans="1:7" x14ac:dyDescent="0.25">
      <c r="A17" s="85" t="s">
        <v>312</v>
      </c>
      <c r="B17" s="169">
        <v>0</v>
      </c>
      <c r="C17" s="169">
        <v>0</v>
      </c>
      <c r="D17" s="169">
        <v>0</v>
      </c>
      <c r="E17" s="169">
        <v>0</v>
      </c>
      <c r="F17" s="169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545000</v>
      </c>
      <c r="C18" s="83">
        <f t="shared" si="3"/>
        <v>93904</v>
      </c>
      <c r="D18" s="83">
        <f t="shared" si="3"/>
        <v>638904</v>
      </c>
      <c r="E18" s="83">
        <f t="shared" si="3"/>
        <v>452513.18000000005</v>
      </c>
      <c r="F18" s="83">
        <f t="shared" si="3"/>
        <v>452513.18000000005</v>
      </c>
      <c r="G18" s="83">
        <f t="shared" si="3"/>
        <v>186390.81999999998</v>
      </c>
    </row>
    <row r="19" spans="1:7" x14ac:dyDescent="0.25">
      <c r="A19" s="85" t="s">
        <v>314</v>
      </c>
      <c r="B19" s="168">
        <v>75000</v>
      </c>
      <c r="C19" s="168">
        <v>25000</v>
      </c>
      <c r="D19" s="169">
        <v>100000</v>
      </c>
      <c r="E19" s="168">
        <v>75780.19</v>
      </c>
      <c r="F19" s="168">
        <v>75780.19</v>
      </c>
      <c r="G19" s="75">
        <f>D19-E19</f>
        <v>24219.809999999998</v>
      </c>
    </row>
    <row r="20" spans="1:7" x14ac:dyDescent="0.25">
      <c r="A20" s="85" t="s">
        <v>315</v>
      </c>
      <c r="B20" s="168">
        <v>0</v>
      </c>
      <c r="C20" s="168">
        <v>68904</v>
      </c>
      <c r="D20" s="169">
        <v>68904</v>
      </c>
      <c r="E20" s="168">
        <v>68904</v>
      </c>
      <c r="F20" s="168">
        <v>68904</v>
      </c>
      <c r="G20" s="75">
        <f t="shared" ref="G20:G27" si="4">D20-E20</f>
        <v>0</v>
      </c>
    </row>
    <row r="21" spans="1:7" x14ac:dyDescent="0.25">
      <c r="A21" s="85" t="s">
        <v>316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75">
        <f t="shared" si="4"/>
        <v>0</v>
      </c>
    </row>
    <row r="22" spans="1:7" x14ac:dyDescent="0.25">
      <c r="A22" s="85" t="s">
        <v>317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75">
        <f t="shared" si="4"/>
        <v>0</v>
      </c>
    </row>
    <row r="23" spans="1:7" x14ac:dyDescent="0.25">
      <c r="A23" s="85" t="s">
        <v>318</v>
      </c>
      <c r="B23" s="168">
        <v>70000</v>
      </c>
      <c r="C23" s="168">
        <v>0</v>
      </c>
      <c r="D23" s="169">
        <v>70000</v>
      </c>
      <c r="E23" s="168">
        <v>34442.54</v>
      </c>
      <c r="F23" s="168">
        <v>34442.54</v>
      </c>
      <c r="G23" s="75">
        <f t="shared" si="4"/>
        <v>35557.46</v>
      </c>
    </row>
    <row r="24" spans="1:7" x14ac:dyDescent="0.25">
      <c r="A24" s="85" t="s">
        <v>319</v>
      </c>
      <c r="B24" s="168">
        <v>400000</v>
      </c>
      <c r="C24" s="168">
        <v>0</v>
      </c>
      <c r="D24" s="169">
        <v>400000</v>
      </c>
      <c r="E24" s="168">
        <v>273386.45</v>
      </c>
      <c r="F24" s="168">
        <v>273386.45</v>
      </c>
      <c r="G24" s="75">
        <f t="shared" si="4"/>
        <v>126613.54999999999</v>
      </c>
    </row>
    <row r="25" spans="1:7" x14ac:dyDescent="0.25">
      <c r="A25" s="85" t="s">
        <v>320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75">
        <f t="shared" si="4"/>
        <v>0</v>
      </c>
    </row>
    <row r="26" spans="1:7" x14ac:dyDescent="0.25">
      <c r="A26" s="85" t="s">
        <v>321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75">
        <f t="shared" si="4"/>
        <v>0</v>
      </c>
    </row>
    <row r="27" spans="1:7" x14ac:dyDescent="0.25">
      <c r="A27" s="85" t="s">
        <v>322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75">
        <f t="shared" si="4"/>
        <v>0</v>
      </c>
    </row>
    <row r="28" spans="1:7" x14ac:dyDescent="0.25">
      <c r="A28" s="84" t="s">
        <v>323</v>
      </c>
      <c r="B28" s="83">
        <f t="shared" ref="B28:G28" si="5">SUM(B29:B37)</f>
        <v>2164914.13</v>
      </c>
      <c r="C28" s="83">
        <f t="shared" si="5"/>
        <v>235859.05000000002</v>
      </c>
      <c r="D28" s="83">
        <f t="shared" si="5"/>
        <v>2400773.1799999997</v>
      </c>
      <c r="E28" s="83">
        <f t="shared" si="5"/>
        <v>1523849.7499999998</v>
      </c>
      <c r="F28" s="83">
        <f t="shared" si="5"/>
        <v>1537079.13</v>
      </c>
      <c r="G28" s="83">
        <f t="shared" si="5"/>
        <v>876923.42999999993</v>
      </c>
    </row>
    <row r="29" spans="1:7" x14ac:dyDescent="0.25">
      <c r="A29" s="85" t="s">
        <v>324</v>
      </c>
      <c r="B29" s="168">
        <v>77000</v>
      </c>
      <c r="C29" s="168">
        <v>0</v>
      </c>
      <c r="D29" s="169">
        <v>77000</v>
      </c>
      <c r="E29" s="168">
        <v>35053</v>
      </c>
      <c r="F29" s="168">
        <v>35053</v>
      </c>
      <c r="G29" s="75">
        <f>D29-E29</f>
        <v>41947</v>
      </c>
    </row>
    <row r="30" spans="1:7" x14ac:dyDescent="0.25">
      <c r="A30" s="85" t="s">
        <v>325</v>
      </c>
      <c r="B30" s="168">
        <v>17000</v>
      </c>
      <c r="C30" s="168">
        <v>0</v>
      </c>
      <c r="D30" s="169">
        <v>17000</v>
      </c>
      <c r="E30" s="168">
        <v>8282.4</v>
      </c>
      <c r="F30" s="168">
        <v>8282.4</v>
      </c>
      <c r="G30" s="75">
        <f t="shared" ref="G30:G37" si="6">D30-E30</f>
        <v>8717.6</v>
      </c>
    </row>
    <row r="31" spans="1:7" x14ac:dyDescent="0.25">
      <c r="A31" s="85" t="s">
        <v>326</v>
      </c>
      <c r="B31" s="168">
        <v>1267444</v>
      </c>
      <c r="C31" s="168">
        <v>20000</v>
      </c>
      <c r="D31" s="169">
        <v>1287444</v>
      </c>
      <c r="E31" s="168">
        <v>636122</v>
      </c>
      <c r="F31" s="168">
        <v>636122</v>
      </c>
      <c r="G31" s="75">
        <f t="shared" si="6"/>
        <v>651322</v>
      </c>
    </row>
    <row r="32" spans="1:7" x14ac:dyDescent="0.25">
      <c r="A32" s="85" t="s">
        <v>327</v>
      </c>
      <c r="B32" s="168">
        <v>21000</v>
      </c>
      <c r="C32" s="168">
        <v>15000</v>
      </c>
      <c r="D32" s="169">
        <v>36000</v>
      </c>
      <c r="E32" s="168">
        <v>15969.33</v>
      </c>
      <c r="F32" s="168">
        <v>15969.33</v>
      </c>
      <c r="G32" s="75">
        <f t="shared" si="6"/>
        <v>20030.669999999998</v>
      </c>
    </row>
    <row r="33" spans="1:7" ht="14.45" customHeight="1" x14ac:dyDescent="0.25">
      <c r="A33" s="85" t="s">
        <v>328</v>
      </c>
      <c r="B33" s="168">
        <v>175000</v>
      </c>
      <c r="C33" s="168">
        <v>23479.32</v>
      </c>
      <c r="D33" s="169">
        <v>198479.32</v>
      </c>
      <c r="E33" s="168">
        <v>144621.46</v>
      </c>
      <c r="F33" s="168">
        <v>144621.46</v>
      </c>
      <c r="G33" s="75">
        <f t="shared" si="6"/>
        <v>53857.860000000015</v>
      </c>
    </row>
    <row r="34" spans="1:7" ht="14.45" customHeight="1" x14ac:dyDescent="0.25">
      <c r="A34" s="85" t="s">
        <v>329</v>
      </c>
      <c r="B34" s="169">
        <v>0</v>
      </c>
      <c r="C34" s="169">
        <v>0</v>
      </c>
      <c r="D34" s="169">
        <v>0</v>
      </c>
      <c r="E34" s="169">
        <v>0</v>
      </c>
      <c r="F34" s="169">
        <v>0</v>
      </c>
      <c r="G34" s="75">
        <f t="shared" si="6"/>
        <v>0</v>
      </c>
    </row>
    <row r="35" spans="1:7" ht="14.45" customHeight="1" x14ac:dyDescent="0.25">
      <c r="A35" s="85" t="s">
        <v>330</v>
      </c>
      <c r="B35" s="168">
        <v>15000</v>
      </c>
      <c r="C35" s="168">
        <v>10000</v>
      </c>
      <c r="D35" s="169">
        <v>25000</v>
      </c>
      <c r="E35" s="168">
        <v>17841.53</v>
      </c>
      <c r="F35" s="168">
        <v>17841.53</v>
      </c>
      <c r="G35" s="75">
        <f t="shared" si="6"/>
        <v>7158.4700000000012</v>
      </c>
    </row>
    <row r="36" spans="1:7" ht="14.45" customHeight="1" x14ac:dyDescent="0.25">
      <c r="A36" s="85" t="s">
        <v>331</v>
      </c>
      <c r="B36" s="168">
        <v>456341.5</v>
      </c>
      <c r="C36" s="168">
        <v>167379.73000000001</v>
      </c>
      <c r="D36" s="169">
        <v>623721.23</v>
      </c>
      <c r="E36" s="168">
        <v>573125.64</v>
      </c>
      <c r="F36" s="168">
        <v>586355.02</v>
      </c>
      <c r="G36" s="75">
        <f t="shared" si="6"/>
        <v>50595.589999999967</v>
      </c>
    </row>
    <row r="37" spans="1:7" ht="14.45" customHeight="1" x14ac:dyDescent="0.25">
      <c r="A37" s="85" t="s">
        <v>332</v>
      </c>
      <c r="B37" s="168">
        <v>136128.63</v>
      </c>
      <c r="C37" s="168">
        <v>0</v>
      </c>
      <c r="D37" s="169">
        <v>136128.63</v>
      </c>
      <c r="E37" s="168">
        <v>92834.39</v>
      </c>
      <c r="F37" s="168">
        <v>92834.39</v>
      </c>
      <c r="G37" s="75">
        <f t="shared" si="6"/>
        <v>43294.240000000005</v>
      </c>
    </row>
    <row r="38" spans="1:7" x14ac:dyDescent="0.25">
      <c r="A38" s="84" t="s">
        <v>333</v>
      </c>
      <c r="B38" s="83">
        <f t="shared" ref="B38:G38" si="7">SUM(B39:B47)</f>
        <v>75000</v>
      </c>
      <c r="C38" s="83">
        <f t="shared" si="7"/>
        <v>0</v>
      </c>
      <c r="D38" s="83">
        <f t="shared" si="7"/>
        <v>75000</v>
      </c>
      <c r="E38" s="83">
        <f t="shared" si="7"/>
        <v>67500</v>
      </c>
      <c r="F38" s="83">
        <f t="shared" si="7"/>
        <v>67500</v>
      </c>
      <c r="G38" s="83">
        <f t="shared" si="7"/>
        <v>7500</v>
      </c>
    </row>
    <row r="39" spans="1:7" x14ac:dyDescent="0.25">
      <c r="A39" s="85" t="s">
        <v>334</v>
      </c>
      <c r="B39" s="169">
        <v>0</v>
      </c>
      <c r="C39" s="169">
        <v>0</v>
      </c>
      <c r="D39" s="169">
        <v>0</v>
      </c>
      <c r="E39" s="169">
        <v>0</v>
      </c>
      <c r="F39" s="169">
        <v>0</v>
      </c>
      <c r="G39" s="75">
        <f>D39-E39</f>
        <v>0</v>
      </c>
    </row>
    <row r="40" spans="1:7" x14ac:dyDescent="0.25">
      <c r="A40" s="85" t="s">
        <v>335</v>
      </c>
      <c r="B40" s="169">
        <v>0</v>
      </c>
      <c r="C40" s="169">
        <v>0</v>
      </c>
      <c r="D40" s="169">
        <v>0</v>
      </c>
      <c r="E40" s="169">
        <v>0</v>
      </c>
      <c r="F40" s="169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169">
        <v>0</v>
      </c>
      <c r="C41" s="169">
        <v>0</v>
      </c>
      <c r="D41" s="169">
        <v>0</v>
      </c>
      <c r="E41" s="169">
        <v>0</v>
      </c>
      <c r="F41" s="169">
        <v>0</v>
      </c>
      <c r="G41" s="75">
        <f t="shared" si="8"/>
        <v>0</v>
      </c>
    </row>
    <row r="42" spans="1:7" x14ac:dyDescent="0.25">
      <c r="A42" s="85" t="s">
        <v>337</v>
      </c>
      <c r="B42" s="168">
        <v>75000</v>
      </c>
      <c r="C42" s="168">
        <v>0</v>
      </c>
      <c r="D42" s="169">
        <v>75000</v>
      </c>
      <c r="E42" s="168">
        <v>67500</v>
      </c>
      <c r="F42" s="168">
        <v>67500</v>
      </c>
      <c r="G42" s="75">
        <f t="shared" si="8"/>
        <v>7500</v>
      </c>
    </row>
    <row r="43" spans="1:7" x14ac:dyDescent="0.25">
      <c r="A43" s="85" t="s">
        <v>338</v>
      </c>
      <c r="B43" s="169">
        <v>0</v>
      </c>
      <c r="C43" s="169">
        <v>0</v>
      </c>
      <c r="D43" s="169">
        <v>0</v>
      </c>
      <c r="E43" s="169">
        <v>0</v>
      </c>
      <c r="F43" s="169">
        <v>0</v>
      </c>
      <c r="G43" s="75">
        <f t="shared" si="8"/>
        <v>0</v>
      </c>
    </row>
    <row r="44" spans="1:7" x14ac:dyDescent="0.25">
      <c r="A44" s="85" t="s">
        <v>339</v>
      </c>
      <c r="B44" s="169">
        <v>0</v>
      </c>
      <c r="C44" s="169">
        <v>0</v>
      </c>
      <c r="D44" s="169">
        <v>0</v>
      </c>
      <c r="E44" s="169">
        <v>0</v>
      </c>
      <c r="F44" s="169">
        <v>0</v>
      </c>
      <c r="G44" s="75">
        <f t="shared" si="8"/>
        <v>0</v>
      </c>
    </row>
    <row r="45" spans="1:7" x14ac:dyDescent="0.25">
      <c r="A45" s="85" t="s">
        <v>340</v>
      </c>
      <c r="B45" s="169">
        <v>0</v>
      </c>
      <c r="C45" s="169">
        <v>0</v>
      </c>
      <c r="D45" s="169">
        <v>0</v>
      </c>
      <c r="E45" s="169">
        <v>0</v>
      </c>
      <c r="F45" s="169">
        <v>0</v>
      </c>
      <c r="G45" s="75">
        <f t="shared" si="8"/>
        <v>0</v>
      </c>
    </row>
    <row r="46" spans="1:7" x14ac:dyDescent="0.25">
      <c r="A46" s="85" t="s">
        <v>341</v>
      </c>
      <c r="B46" s="169">
        <v>0</v>
      </c>
      <c r="C46" s="169">
        <v>0</v>
      </c>
      <c r="D46" s="169">
        <v>0</v>
      </c>
      <c r="E46" s="169">
        <v>0</v>
      </c>
      <c r="F46" s="169">
        <v>0</v>
      </c>
      <c r="G46" s="75">
        <f t="shared" si="8"/>
        <v>0</v>
      </c>
    </row>
    <row r="47" spans="1:7" x14ac:dyDescent="0.25">
      <c r="A47" s="85" t="s">
        <v>342</v>
      </c>
      <c r="B47" s="169">
        <v>0</v>
      </c>
      <c r="C47" s="169">
        <v>0</v>
      </c>
      <c r="D47" s="169">
        <v>0</v>
      </c>
      <c r="E47" s="169">
        <v>0</v>
      </c>
      <c r="F47" s="169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0</v>
      </c>
      <c r="C48" s="83">
        <f t="shared" si="9"/>
        <v>18560.240000000002</v>
      </c>
      <c r="D48" s="83">
        <f t="shared" si="9"/>
        <v>18560.240000000002</v>
      </c>
      <c r="E48" s="83">
        <f t="shared" si="9"/>
        <v>18560.240000000002</v>
      </c>
      <c r="F48" s="83">
        <f t="shared" si="9"/>
        <v>18560.240000000002</v>
      </c>
      <c r="G48" s="83">
        <f t="shared" si="9"/>
        <v>0</v>
      </c>
    </row>
    <row r="49" spans="1:7" x14ac:dyDescent="0.25">
      <c r="A49" s="85" t="s">
        <v>344</v>
      </c>
      <c r="B49" s="169">
        <v>0</v>
      </c>
      <c r="C49" s="169">
        <v>0</v>
      </c>
      <c r="D49" s="169">
        <v>0</v>
      </c>
      <c r="E49" s="169">
        <v>0</v>
      </c>
      <c r="F49" s="169">
        <v>0</v>
      </c>
      <c r="G49" s="75">
        <f>D49-E49</f>
        <v>0</v>
      </c>
    </row>
    <row r="50" spans="1:7" x14ac:dyDescent="0.25">
      <c r="A50" s="85" t="s">
        <v>345</v>
      </c>
      <c r="B50" s="168">
        <v>0</v>
      </c>
      <c r="C50" s="168">
        <v>18560.240000000002</v>
      </c>
      <c r="D50" s="169">
        <v>18560.240000000002</v>
      </c>
      <c r="E50" s="168">
        <v>18560.240000000002</v>
      </c>
      <c r="F50" s="168">
        <v>18560.240000000002</v>
      </c>
      <c r="G50" s="75">
        <f t="shared" ref="G50:G57" si="10">D50-E50</f>
        <v>0</v>
      </c>
    </row>
    <row r="51" spans="1:7" x14ac:dyDescent="0.25">
      <c r="A51" s="85" t="s">
        <v>346</v>
      </c>
      <c r="B51" s="169">
        <v>0</v>
      </c>
      <c r="C51" s="169">
        <v>0</v>
      </c>
      <c r="D51" s="169">
        <v>0</v>
      </c>
      <c r="E51" s="169">
        <v>0</v>
      </c>
      <c r="F51" s="169">
        <v>0</v>
      </c>
      <c r="G51" s="75">
        <f t="shared" si="10"/>
        <v>0</v>
      </c>
    </row>
    <row r="52" spans="1:7" x14ac:dyDescent="0.25">
      <c r="A52" s="85" t="s">
        <v>347</v>
      </c>
      <c r="B52" s="169">
        <v>0</v>
      </c>
      <c r="C52" s="169">
        <v>0</v>
      </c>
      <c r="D52" s="169">
        <v>0</v>
      </c>
      <c r="E52" s="169">
        <v>0</v>
      </c>
      <c r="F52" s="169">
        <v>0</v>
      </c>
      <c r="G52" s="75">
        <f t="shared" si="10"/>
        <v>0</v>
      </c>
    </row>
    <row r="53" spans="1:7" x14ac:dyDescent="0.25">
      <c r="A53" s="85" t="s">
        <v>348</v>
      </c>
      <c r="B53" s="169">
        <v>0</v>
      </c>
      <c r="C53" s="169">
        <v>0</v>
      </c>
      <c r="D53" s="169">
        <v>0</v>
      </c>
      <c r="E53" s="169">
        <v>0</v>
      </c>
      <c r="F53" s="169">
        <v>0</v>
      </c>
      <c r="G53" s="75">
        <f t="shared" si="10"/>
        <v>0</v>
      </c>
    </row>
    <row r="54" spans="1:7" x14ac:dyDescent="0.25">
      <c r="A54" s="85" t="s">
        <v>349</v>
      </c>
      <c r="B54" s="169">
        <v>0</v>
      </c>
      <c r="C54" s="169">
        <v>0</v>
      </c>
      <c r="D54" s="169">
        <v>0</v>
      </c>
      <c r="E54" s="169">
        <v>0</v>
      </c>
      <c r="F54" s="169">
        <v>0</v>
      </c>
      <c r="G54" s="75">
        <f t="shared" si="10"/>
        <v>0</v>
      </c>
    </row>
    <row r="55" spans="1:7" x14ac:dyDescent="0.25">
      <c r="A55" s="85" t="s">
        <v>350</v>
      </c>
      <c r="B55" s="169">
        <v>0</v>
      </c>
      <c r="C55" s="169">
        <v>0</v>
      </c>
      <c r="D55" s="169">
        <v>0</v>
      </c>
      <c r="E55" s="169">
        <v>0</v>
      </c>
      <c r="F55" s="169">
        <v>0</v>
      </c>
      <c r="G55" s="75">
        <f t="shared" si="10"/>
        <v>0</v>
      </c>
    </row>
    <row r="56" spans="1:7" x14ac:dyDescent="0.25">
      <c r="A56" s="85" t="s">
        <v>351</v>
      </c>
      <c r="B56" s="169">
        <v>0</v>
      </c>
      <c r="C56" s="169">
        <v>0</v>
      </c>
      <c r="D56" s="169">
        <v>0</v>
      </c>
      <c r="E56" s="169">
        <v>0</v>
      </c>
      <c r="F56" s="169">
        <v>0</v>
      </c>
      <c r="G56" s="75">
        <f t="shared" si="10"/>
        <v>0</v>
      </c>
    </row>
    <row r="57" spans="1:7" x14ac:dyDescent="0.25">
      <c r="A57" s="85" t="s">
        <v>352</v>
      </c>
      <c r="B57" s="169">
        <v>0</v>
      </c>
      <c r="C57" s="169">
        <v>0</v>
      </c>
      <c r="D57" s="169">
        <v>0</v>
      </c>
      <c r="E57" s="169">
        <v>0</v>
      </c>
      <c r="F57" s="169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 x14ac:dyDescent="0.25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0</v>
      </c>
      <c r="C84" s="83">
        <f t="shared" si="19"/>
        <v>0</v>
      </c>
      <c r="D84" s="83">
        <f t="shared" si="19"/>
        <v>0</v>
      </c>
      <c r="E84" s="83">
        <f t="shared" si="19"/>
        <v>0</v>
      </c>
      <c r="F84" s="83">
        <f t="shared" si="19"/>
        <v>0</v>
      </c>
      <c r="G84" s="83">
        <f t="shared" si="19"/>
        <v>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7343000</v>
      </c>
      <c r="C159" s="90">
        <f t="shared" si="37"/>
        <v>398823.29000000004</v>
      </c>
      <c r="D159" s="90">
        <f t="shared" si="37"/>
        <v>7741823.29</v>
      </c>
      <c r="E159" s="90">
        <f t="shared" si="37"/>
        <v>5493806.5800000001</v>
      </c>
      <c r="F159" s="90">
        <f t="shared" si="37"/>
        <v>5486917.9600000009</v>
      </c>
      <c r="G159" s="90">
        <f t="shared" si="37"/>
        <v>2248016.71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G49:G57 B48:F48 B59:G61 B58:F58 B63:G70 B62:F62 B71:F92 B94:F159 B93:C93 E93:F93 G11:G17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G10" sqref="G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92" t="s">
        <v>380</v>
      </c>
      <c r="B1" s="193"/>
      <c r="C1" s="193"/>
      <c r="D1" s="193"/>
      <c r="E1" s="193"/>
      <c r="F1" s="193"/>
      <c r="G1" s="194"/>
    </row>
    <row r="2" spans="1:7" ht="15" customHeight="1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01 de Enero al 30 de Septiembre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87" t="s">
        <v>4</v>
      </c>
      <c r="B7" s="189" t="s">
        <v>298</v>
      </c>
      <c r="C7" s="189"/>
      <c r="D7" s="189"/>
      <c r="E7" s="189"/>
      <c r="F7" s="189"/>
      <c r="G7" s="191" t="s">
        <v>299</v>
      </c>
    </row>
    <row r="8" spans="1:7" ht="30" x14ac:dyDescent="0.25">
      <c r="A8" s="188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90"/>
    </row>
    <row r="9" spans="1:7" ht="15.75" customHeight="1" x14ac:dyDescent="0.25">
      <c r="A9" s="26" t="s">
        <v>382</v>
      </c>
      <c r="B9" s="30">
        <f>SUM(B10:B17)</f>
        <v>7343000</v>
      </c>
      <c r="C9" s="30">
        <f t="shared" ref="C9:G9" si="0">SUM(C10:C17)</f>
        <v>398823.29</v>
      </c>
      <c r="D9" s="30">
        <f t="shared" si="0"/>
        <v>7741823.29</v>
      </c>
      <c r="E9" s="30">
        <f t="shared" si="0"/>
        <v>5493806.5800000001</v>
      </c>
      <c r="F9" s="30">
        <f t="shared" si="0"/>
        <v>5486917.96</v>
      </c>
      <c r="G9" s="30">
        <f t="shared" si="0"/>
        <v>2248016.71</v>
      </c>
    </row>
    <row r="10" spans="1:7" x14ac:dyDescent="0.25">
      <c r="A10" s="172" t="s">
        <v>603</v>
      </c>
      <c r="B10" s="165">
        <v>7343000</v>
      </c>
      <c r="C10" s="165">
        <v>398823.29</v>
      </c>
      <c r="D10" s="166">
        <v>7741823.29</v>
      </c>
      <c r="E10" s="165">
        <v>5493806.5800000001</v>
      </c>
      <c r="F10" s="165">
        <v>5486917.96</v>
      </c>
      <c r="G10" s="166">
        <v>2248016.71</v>
      </c>
    </row>
    <row r="11" spans="1:7" x14ac:dyDescent="0.25">
      <c r="A11" s="63" t="s">
        <v>384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385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383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7343000</v>
      </c>
      <c r="C29" s="4">
        <f t="shared" ref="C29:G29" si="2">SUM(C19,C9)</f>
        <v>398823.29</v>
      </c>
      <c r="D29" s="4">
        <f t="shared" si="2"/>
        <v>7741823.29</v>
      </c>
      <c r="E29" s="4">
        <f t="shared" si="2"/>
        <v>5493806.5800000001</v>
      </c>
      <c r="F29" s="4">
        <f t="shared" si="2"/>
        <v>5486917.96</v>
      </c>
      <c r="G29" s="4">
        <f t="shared" si="2"/>
        <v>2248016.71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31" zoomScale="75" zoomScaleNormal="75" workbookViewId="0">
      <selection activeCell="B25" sqref="B25:G2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98" t="s">
        <v>392</v>
      </c>
      <c r="B1" s="199"/>
      <c r="C1" s="199"/>
      <c r="D1" s="199"/>
      <c r="E1" s="199"/>
      <c r="F1" s="199"/>
      <c r="G1" s="199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01 de Enero al 30 de Septiembre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87" t="s">
        <v>4</v>
      </c>
      <c r="B7" s="195" t="s">
        <v>298</v>
      </c>
      <c r="C7" s="196"/>
      <c r="D7" s="196"/>
      <c r="E7" s="196"/>
      <c r="F7" s="197"/>
      <c r="G7" s="191" t="s">
        <v>395</v>
      </c>
    </row>
    <row r="8" spans="1:7" ht="30" x14ac:dyDescent="0.25">
      <c r="A8" s="188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90"/>
    </row>
    <row r="9" spans="1:7" ht="16.5" customHeight="1" x14ac:dyDescent="0.25">
      <c r="A9" s="26" t="s">
        <v>397</v>
      </c>
      <c r="B9" s="30">
        <f>SUM(B10,B19,B27,B37)</f>
        <v>7343000</v>
      </c>
      <c r="C9" s="30">
        <f t="shared" ref="C9:G9" si="0">SUM(C10,C19,C27,C37)</f>
        <v>398823.29</v>
      </c>
      <c r="D9" s="30">
        <f t="shared" si="0"/>
        <v>7741823.29</v>
      </c>
      <c r="E9" s="30">
        <f t="shared" si="0"/>
        <v>5493806.5800000001</v>
      </c>
      <c r="F9" s="30">
        <f t="shared" si="0"/>
        <v>5486917.96</v>
      </c>
      <c r="G9" s="30">
        <f t="shared" si="0"/>
        <v>2248016.71</v>
      </c>
    </row>
    <row r="10" spans="1:7" ht="15" customHeight="1" x14ac:dyDescent="0.25">
      <c r="A10" s="58" t="s">
        <v>398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7343000</v>
      </c>
      <c r="C19" s="47">
        <f t="shared" ref="C19:G19" si="2">SUM(C20:C26)</f>
        <v>398823.29</v>
      </c>
      <c r="D19" s="47">
        <f t="shared" si="2"/>
        <v>7741823.29</v>
      </c>
      <c r="E19" s="47">
        <f t="shared" si="2"/>
        <v>5493806.5800000001</v>
      </c>
      <c r="F19" s="47">
        <f t="shared" si="2"/>
        <v>5486917.96</v>
      </c>
      <c r="G19" s="47">
        <f t="shared" si="2"/>
        <v>2248016.71</v>
      </c>
    </row>
    <row r="20" spans="1:7" x14ac:dyDescent="0.25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167">
        <v>7343000</v>
      </c>
      <c r="C25" s="167">
        <v>398823.29</v>
      </c>
      <c r="D25" s="170">
        <v>7741823.29</v>
      </c>
      <c r="E25" s="167">
        <v>5493806.5800000001</v>
      </c>
      <c r="F25" s="167">
        <v>5486917.96</v>
      </c>
      <c r="G25" s="170">
        <v>2248016.71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7343000</v>
      </c>
      <c r="C77" s="4">
        <f t="shared" ref="C77:G77" si="10">C43+C9</f>
        <v>398823.29</v>
      </c>
      <c r="D77" s="4">
        <f t="shared" si="10"/>
        <v>7741823.29</v>
      </c>
      <c r="E77" s="4">
        <f t="shared" si="10"/>
        <v>5493806.5800000001</v>
      </c>
      <c r="F77" s="4">
        <f t="shared" si="10"/>
        <v>5486917.96</v>
      </c>
      <c r="G77" s="4">
        <f t="shared" si="10"/>
        <v>2248016.71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24 B2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B10" sqref="B10:F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92" t="s">
        <v>431</v>
      </c>
      <c r="B1" s="175"/>
      <c r="C1" s="175"/>
      <c r="D1" s="175"/>
      <c r="E1" s="175"/>
      <c r="F1" s="175"/>
      <c r="G1" s="176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01 de Enero al 30 de Septiembre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87" t="s">
        <v>433</v>
      </c>
      <c r="B7" s="190" t="s">
        <v>298</v>
      </c>
      <c r="C7" s="190"/>
      <c r="D7" s="190"/>
      <c r="E7" s="190"/>
      <c r="F7" s="190"/>
      <c r="G7" s="190" t="s">
        <v>299</v>
      </c>
    </row>
    <row r="8" spans="1:7" ht="30" x14ac:dyDescent="0.25">
      <c r="A8" s="188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200"/>
    </row>
    <row r="9" spans="1:7" ht="15.75" customHeight="1" x14ac:dyDescent="0.25">
      <c r="A9" s="26" t="s">
        <v>434</v>
      </c>
      <c r="B9" s="119">
        <f>SUM(B10,B11,B12,B15,B16,B19)</f>
        <v>4558085.87</v>
      </c>
      <c r="C9" s="119">
        <f t="shared" ref="C9:G9" si="0">SUM(C10,C11,C12,C15,C16,C19)</f>
        <v>50500</v>
      </c>
      <c r="D9" s="119">
        <f t="shared" si="0"/>
        <v>4608585.87</v>
      </c>
      <c r="E9" s="119">
        <f t="shared" si="0"/>
        <v>3431383.41</v>
      </c>
      <c r="F9" s="119">
        <f t="shared" si="0"/>
        <v>3411265.41</v>
      </c>
      <c r="G9" s="119">
        <f t="shared" si="0"/>
        <v>1177202.46</v>
      </c>
    </row>
    <row r="10" spans="1:7" x14ac:dyDescent="0.25">
      <c r="A10" s="58" t="s">
        <v>435</v>
      </c>
      <c r="B10" s="171">
        <v>4558085.87</v>
      </c>
      <c r="C10" s="171">
        <v>50500</v>
      </c>
      <c r="D10" s="173">
        <v>4608585.87</v>
      </c>
      <c r="E10" s="171">
        <v>3431383.41</v>
      </c>
      <c r="F10" s="171">
        <v>3411265.41</v>
      </c>
      <c r="G10" s="76">
        <f>D10-E10</f>
        <v>1177202.46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4558085.87</v>
      </c>
      <c r="C33" s="119">
        <f t="shared" ref="C33:G33" si="8">C21+C9</f>
        <v>50500</v>
      </c>
      <c r="D33" s="119">
        <f t="shared" si="8"/>
        <v>4608585.87</v>
      </c>
      <c r="E33" s="119">
        <f t="shared" si="8"/>
        <v>3431383.41</v>
      </c>
      <c r="F33" s="119">
        <f t="shared" si="8"/>
        <v>3411265.41</v>
      </c>
      <c r="G33" s="119">
        <f t="shared" si="8"/>
        <v>1177202.46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CARLOS</cp:lastModifiedBy>
  <cp:revision/>
  <cp:lastPrinted>2024-03-20T14:35:03Z</cp:lastPrinted>
  <dcterms:created xsi:type="dcterms:W3CDTF">2023-03-16T22:14:51Z</dcterms:created>
  <dcterms:modified xsi:type="dcterms:W3CDTF">2024-11-05T16:37:39Z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